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990" tabRatio="489"/>
  </bookViews>
  <sheets>
    <sheet name="SCHEDA 1 - SINTESI" sheetId="10" r:id="rId1"/>
    <sheet name="SCHEDA 2 - NOLEGGIO E AT DM-IVD" sheetId="1" r:id="rId2"/>
    <sheet name="SCHEDA 3 - NOL E AT NON DM-IVD" sheetId="7" r:id="rId3"/>
    <sheet name="SCHEDA 4 - PRESTAZIONI" sheetId="11" r:id="rId4"/>
    <sheet name="SCHEDA 5-REAGENTI E CONSUMABILI" sheetId="8" r:id="rId5"/>
    <sheet name="SCHEDA 6-REAGENTI TEST OPZIONI" sheetId="4" r:id="rId6"/>
  </sheets>
  <definedNames>
    <definedName name="_xlnm.Print_Area" localSheetId="1">'SCHEDA 2 - NOLEGGIO E AT DM-IVD'!$A$1:$P$27</definedName>
    <definedName name="_xlnm.Print_Area" localSheetId="3">'SCHEDA 4 - PRESTAZIONI'!$A$1:$G$64</definedName>
    <definedName name="_xlnm.Print_Area" localSheetId="4">'SCHEDA 5-REAGENTI E CONSUMABILI'!$A$1:$K$17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0" l="1"/>
  <c r="F9" i="10"/>
  <c r="E9" i="10" l="1"/>
  <c r="D9" i="10"/>
  <c r="C9" i="10"/>
  <c r="B9" i="10"/>
  <c r="G12" i="11" l="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7" i="11"/>
  <c r="G38" i="11"/>
  <c r="G39" i="11"/>
  <c r="O11" i="1"/>
  <c r="O12" i="1"/>
  <c r="O13" i="1"/>
  <c r="O14" i="1"/>
  <c r="O15" i="1"/>
  <c r="O16" i="1"/>
  <c r="O17" i="1"/>
  <c r="O18" i="1"/>
  <c r="O19" i="1"/>
  <c r="O20" i="1"/>
  <c r="P11" i="1"/>
  <c r="P12" i="1"/>
  <c r="P13" i="1"/>
  <c r="P14" i="1"/>
  <c r="P15" i="1"/>
  <c r="P16" i="1"/>
  <c r="P17" i="1"/>
  <c r="P18" i="1"/>
  <c r="P19" i="1"/>
  <c r="P20" i="1"/>
  <c r="O11" i="7"/>
  <c r="O12" i="7"/>
  <c r="O13" i="7"/>
  <c r="O14" i="7"/>
  <c r="O15" i="7"/>
  <c r="O16" i="7"/>
  <c r="O17" i="7"/>
  <c r="O18" i="7"/>
  <c r="O19" i="7"/>
  <c r="O20" i="7"/>
  <c r="P11" i="7"/>
  <c r="P12" i="7"/>
  <c r="P13" i="7"/>
  <c r="P14" i="7"/>
  <c r="P15" i="7"/>
  <c r="P16" i="7"/>
  <c r="P17" i="7"/>
  <c r="P18" i="7"/>
  <c r="P19" i="7"/>
  <c r="P20" i="7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7" i="11"/>
  <c r="E38" i="11"/>
  <c r="E39" i="11"/>
  <c r="N11" i="1"/>
  <c r="N12" i="1"/>
  <c r="N13" i="1"/>
  <c r="N14" i="1"/>
  <c r="N15" i="1"/>
  <c r="N16" i="1"/>
  <c r="N17" i="1"/>
  <c r="N18" i="1"/>
  <c r="N19" i="1"/>
  <c r="N20" i="1"/>
  <c r="M11" i="7"/>
  <c r="M12" i="7"/>
  <c r="M13" i="7"/>
  <c r="M14" i="7"/>
  <c r="M15" i="7"/>
  <c r="M16" i="7"/>
  <c r="M17" i="7"/>
  <c r="M18" i="7"/>
  <c r="M19" i="7"/>
  <c r="M20" i="7"/>
  <c r="N11" i="7"/>
  <c r="N12" i="7"/>
  <c r="N13" i="7"/>
  <c r="N14" i="7"/>
  <c r="N15" i="7"/>
  <c r="N16" i="7"/>
  <c r="N17" i="7"/>
  <c r="N18" i="7"/>
  <c r="N19" i="7"/>
  <c r="N20" i="7"/>
  <c r="G62" i="11"/>
  <c r="G63" i="11"/>
  <c r="G61" i="11"/>
  <c r="E62" i="11"/>
  <c r="E63" i="11"/>
  <c r="E61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M12" i="1"/>
  <c r="M11" i="1"/>
  <c r="M13" i="1"/>
  <c r="M14" i="1"/>
  <c r="M15" i="1"/>
  <c r="M16" i="1"/>
  <c r="M17" i="1"/>
  <c r="M18" i="1"/>
  <c r="M19" i="1"/>
  <c r="M20" i="1"/>
  <c r="F64" i="11"/>
  <c r="D64" i="11"/>
  <c r="F40" i="11"/>
  <c r="D40" i="11"/>
  <c r="D58" i="11"/>
  <c r="D34" i="11"/>
  <c r="F58" i="11"/>
  <c r="F34" i="11"/>
  <c r="G34" i="11" l="1"/>
  <c r="E64" i="11"/>
  <c r="G64" i="11"/>
  <c r="G40" i="11"/>
  <c r="K27" i="1"/>
  <c r="D16" i="10" s="1"/>
  <c r="E16" i="10" s="1"/>
  <c r="K23" i="7"/>
  <c r="B17" i="10" s="1"/>
  <c r="C17" i="10" s="1"/>
  <c r="K26" i="7"/>
  <c r="D17" i="10" s="1"/>
  <c r="E17" i="10" s="1"/>
  <c r="K27" i="7"/>
  <c r="D18" i="10" s="1"/>
  <c r="E18" i="10" s="1"/>
  <c r="K24" i="7"/>
  <c r="B18" i="10" s="1"/>
  <c r="C18" i="10" s="1"/>
  <c r="K23" i="1"/>
  <c r="K26" i="1"/>
  <c r="B15" i="10" s="1"/>
  <c r="C15" i="10" s="1"/>
  <c r="K24" i="1"/>
  <c r="B16" i="10" s="1"/>
  <c r="C16" i="10" s="1"/>
  <c r="G58" i="11"/>
  <c r="E58" i="11"/>
  <c r="E40" i="11"/>
  <c r="D14" i="10"/>
  <c r="E34" i="11"/>
  <c r="B14" i="10" l="1"/>
  <c r="D15" i="10"/>
  <c r="E15" i="10" s="1"/>
  <c r="C21" i="10" s="1"/>
  <c r="A24" i="10" s="1"/>
  <c r="E14" i="10"/>
  <c r="C14" i="10" l="1"/>
  <c r="C19" i="10" s="1"/>
  <c r="B20" i="10" s="1"/>
  <c r="B19" i="10"/>
  <c r="E19" i="10"/>
  <c r="D19" i="10"/>
</calcChain>
</file>

<file path=xl/sharedStrings.xml><?xml version="1.0" encoding="utf-8"?>
<sst xmlns="http://schemas.openxmlformats.org/spreadsheetml/2006/main" count="217" uniqueCount="138">
  <si>
    <t>RIEPILOGO OFFERTA ECONOMICA - SCHEDA 1</t>
  </si>
  <si>
    <t>OFFERTA ECONOMICA</t>
  </si>
  <si>
    <t>Durata contrattuale in anni</t>
  </si>
  <si>
    <t>BOLOGNA</t>
  </si>
  <si>
    <t>FERRARA</t>
  </si>
  <si>
    <t>TOTALE</t>
  </si>
  <si>
    <t>MAX CANONI</t>
  </si>
  <si>
    <t xml:space="preserve"> </t>
  </si>
  <si>
    <t>SISTEMI E MATERIALI PER ANALISI ELETTROFORETICHE</t>
  </si>
  <si>
    <t>OSPEDALE Maggiore BOLOGNA</t>
  </si>
  <si>
    <t>OSPEDALE Cona FERRARA</t>
  </si>
  <si>
    <t>Importo annuo offerto IVA esclusa</t>
  </si>
  <si>
    <t>Importo totale per durata contrattuale</t>
  </si>
  <si>
    <t xml:space="preserve">Prestazioni Refertate </t>
  </si>
  <si>
    <t>vedi scheda 4</t>
  </si>
  <si>
    <t>Canone annuo noleggio strumentazione DM/IVD</t>
  </si>
  <si>
    <t>vedi scheda 2</t>
  </si>
  <si>
    <t>Canone annuo manutenzione strumentazione DM/IVD</t>
  </si>
  <si>
    <t>Canone annuo noleggio strumentazione non DM/IVD</t>
  </si>
  <si>
    <t>vedi scheda 3</t>
  </si>
  <si>
    <t>Canone annuo manutenzione strumentazione non DM/IVD</t>
  </si>
  <si>
    <t>TOTALE SISTEMI E MATERIALI PER ALLERGOLOGIA E AUTOIMMUNITA'</t>
  </si>
  <si>
    <t>% del totale oggetto fornitura</t>
  </si>
  <si>
    <t>%</t>
  </si>
  <si>
    <t>STRUMENTAZIONE</t>
  </si>
  <si>
    <t>SOFTWARE IVD proprietari</t>
  </si>
  <si>
    <t>INTERFACCIAMENTI APPLICATIVI AZIENDALI</t>
  </si>
  <si>
    <t>INCIDENZA % SUI CANONI FISSI (NOLEGGIO E ASSISTENZA TECNICA)</t>
  </si>
  <si>
    <t xml:space="preserve">% </t>
  </si>
  <si>
    <t>Fornitura in service di sistemi per allergologia e autoimmunità - Lotto 1 - Sistemi ad alta produttività</t>
  </si>
  <si>
    <t>Apparecchiature E SOFTWARE  IVD-DM</t>
  </si>
  <si>
    <t>Sistemi per allergologia e autoimmunità - Lotto 1 - Sistemi ad alta produttività (strumentazione e software)</t>
  </si>
  <si>
    <t>Strumentazione</t>
  </si>
  <si>
    <t>Fabbricante</t>
  </si>
  <si>
    <t>Modello</t>
  </si>
  <si>
    <t>Qt offerta Bologna</t>
  </si>
  <si>
    <t>Qt offerta Ferrara</t>
  </si>
  <si>
    <t>Codice prodotto fabbricante</t>
  </si>
  <si>
    <t>Codice prodotto fornitore</t>
  </si>
  <si>
    <t>Codice CND</t>
  </si>
  <si>
    <t>NUMERO REPERTORIO</t>
  </si>
  <si>
    <t>Prezzo listino dispositivo</t>
  </si>
  <si>
    <t>Canone Noleggio Annuo singolo  in euro (senza IVA)</t>
  </si>
  <si>
    <t>Canone Assistenza Tecnica Annuo singolo dispositivo in euro (senza IVA)</t>
  </si>
  <si>
    <t>Canone Noleggio Annuo TOTALE dispositivi offerti in euro (senza IVA)</t>
  </si>
  <si>
    <t>Canone Assistenza Tecnica TOTALE dispositivi offerti in euro (senza IVA)</t>
  </si>
  <si>
    <t>Totale Canone noleggio annuo DM/IVD IVA Esclusa</t>
  </si>
  <si>
    <t>Totale Canone Assisitenza Tecnica ANNUA DM/IVD IVA Esclusa</t>
  </si>
  <si>
    <t>Apparecchiature E SOFTWARE NON IVD-DM</t>
  </si>
  <si>
    <t>QUOTAZIONE ECONOMICA PRESTAZIONI - SCHEDA 4</t>
  </si>
  <si>
    <t>AUSL BOLOGNA - Lab.Ospedale Maggiore</t>
  </si>
  <si>
    <t>AOU FERRARA - Laboratorio Cona</t>
  </si>
  <si>
    <t>Rif</t>
  </si>
  <si>
    <t>TEST:</t>
  </si>
  <si>
    <r>
      <t>Costo unitario a prestazione refertata  I</t>
    </r>
    <r>
      <rPr>
        <sz val="10"/>
        <color indexed="8"/>
        <rFont val="Arial"/>
        <family val="2"/>
      </rPr>
      <t>VA esclusa</t>
    </r>
  </si>
  <si>
    <t>N° prestazioni refertate annue previste</t>
  </si>
  <si>
    <t>Costo annuo TOTALE ANNUO per le prestazioni previste IVA esclusa</t>
  </si>
  <si>
    <t>CTD Screening</t>
  </si>
  <si>
    <t>Anticorpi anti SS-A 52 kDa</t>
  </si>
  <si>
    <t>Anticorpi anti SS-A 60 kDa</t>
  </si>
  <si>
    <t>Anticorpi anti SS-B/La</t>
  </si>
  <si>
    <t>Anticorpi anti Sm</t>
  </si>
  <si>
    <t>Anticorpi anti Scl-70</t>
  </si>
  <si>
    <t>Anticorpi anti Jo-1</t>
  </si>
  <si>
    <t>Anticorpi anti CENP-B</t>
  </si>
  <si>
    <t xml:space="preserve">Anticorpi anti dsDNA </t>
  </si>
  <si>
    <t>Anticorpi anti CCP</t>
  </si>
  <si>
    <t>Anticorpi anti MPO</t>
  </si>
  <si>
    <t>Anticorpi anti PR3</t>
  </si>
  <si>
    <t>Anticorpi anti Cardiolipina IgM</t>
  </si>
  <si>
    <t>Anticorpi anti Cardiolipina IgG</t>
  </si>
  <si>
    <t>Anticorpi anti beta2 Glicoproteina 1 IgM</t>
  </si>
  <si>
    <t>Anticorpi anti beta2 Glicoproteina 1 IgG</t>
  </si>
  <si>
    <t>REAGENTI / CONSUMABILI E MATERIALE NECESSARIO- SCHEDA 5</t>
  </si>
  <si>
    <t xml:space="preserve">Dovranno essere riportati tutti i reagenti e i consumabili necessari per l'esecuzione di ciascun test </t>
  </si>
  <si>
    <t>RIF.</t>
  </si>
  <si>
    <t>TEST</t>
  </si>
  <si>
    <t>Kit offerto     (descrizione)</t>
  </si>
  <si>
    <t>Produttore</t>
  </si>
  <si>
    <t>Codice Prodotto (REF) fabbricante</t>
  </si>
  <si>
    <t>Confezionamento</t>
  </si>
  <si>
    <t>CND</t>
  </si>
  <si>
    <t>RDM</t>
  </si>
  <si>
    <t>Prezzo listino a confezione</t>
  </si>
  <si>
    <t>Prezzo scontato offerto a confezione (iva esclusa)</t>
  </si>
  <si>
    <t>REAGENTI/CONSUMABILI E MATERIALE PER TEST OPZIONALI (SCHEDA 6)</t>
  </si>
  <si>
    <t xml:space="preserve">Dovranno essere riportati tutti i reagenti, consumabili e altro materiale necessario per l'esecuzione di ciascun test </t>
  </si>
  <si>
    <t>Nome commerciale</t>
  </si>
  <si>
    <t xml:space="preserve">REF produttore </t>
  </si>
  <si>
    <t>Codice catalogo fornitore (se diverso da REF produttore)</t>
  </si>
  <si>
    <t>N.ro annuo confezioni previste</t>
  </si>
  <si>
    <r>
      <t>Costo unitario a prestazione refertata     I</t>
    </r>
    <r>
      <rPr>
        <sz val="10"/>
        <color indexed="8"/>
        <rFont val="Arial"/>
        <family val="2"/>
      </rPr>
      <t>VA esclusa</t>
    </r>
  </si>
  <si>
    <t>Anticorpi anti PM/Scl</t>
  </si>
  <si>
    <t>Anticorpi anti Fibrillarina</t>
  </si>
  <si>
    <t xml:space="preserve">Anticorpi anti Proteina P Ribosomiale </t>
  </si>
  <si>
    <t>Anticorpi anti Mi2</t>
  </si>
  <si>
    <t>Anticorpi anti RNA Polimerasi III</t>
  </si>
  <si>
    <t>Anticorpi anti PCNA</t>
  </si>
  <si>
    <t>Anticorpi anti Fattore Intrinseco</t>
  </si>
  <si>
    <t>Anticorpi anti PCA (ATPasi)</t>
  </si>
  <si>
    <t>Anticorpi anti DSF70</t>
  </si>
  <si>
    <t>Anticorpi anti Saccharomyces cerevisiae IgG</t>
  </si>
  <si>
    <t>Anticorpi anti Saccharomyces cerevisiae IgA</t>
  </si>
  <si>
    <t xml:space="preserve">Anticorpi anti GBM </t>
  </si>
  <si>
    <t>Anticorpi anti Recettore TSH</t>
  </si>
  <si>
    <t>Anticorpi anti Calprotectina fecale</t>
  </si>
  <si>
    <t>TEST AUTOIMMUNITA':</t>
  </si>
  <si>
    <t>TEST ALLERGOLOGIA:</t>
  </si>
  <si>
    <t>TEST opzionale AUTOIMMUNITA'</t>
  </si>
  <si>
    <t>IgE Totali</t>
  </si>
  <si>
    <t>IgE Specifiche allergeni estratti</t>
  </si>
  <si>
    <t>IgE Specifiche allergeni molecolari</t>
  </si>
  <si>
    <t>Triptasi</t>
  </si>
  <si>
    <t>ECP</t>
  </si>
  <si>
    <t>IgG alimenti/inalanti</t>
  </si>
  <si>
    <t>Anticorpi anti - Transglutaminasi IgA</t>
  </si>
  <si>
    <t>Anticorpi anti-peptide deamidato della gliadina IgA</t>
  </si>
  <si>
    <t>Anticorpi anti peptide deamidato della gliadina IgG</t>
  </si>
  <si>
    <t>Anticorpi anti mitocondrio (M2)</t>
  </si>
  <si>
    <t>Anticorpi anti transglutaminasi IgG</t>
  </si>
  <si>
    <t>TEST opzionali ALLERGOLOGIA</t>
  </si>
  <si>
    <r>
      <t>Costo unitario a prestazione refertata  I</t>
    </r>
    <r>
      <rPr>
        <sz val="11"/>
        <color indexed="8"/>
        <rFont val="Cambria"/>
        <family val="1"/>
        <scheme val="major"/>
      </rPr>
      <t>VA esclusa</t>
    </r>
  </si>
  <si>
    <r>
      <rPr>
        <b/>
        <sz val="11"/>
        <color indexed="8"/>
        <rFont val="Cambria"/>
        <family val="1"/>
        <scheme val="major"/>
      </rPr>
      <t>Costo unitario a prestazione refertata</t>
    </r>
    <r>
      <rPr>
        <sz val="11"/>
        <color indexed="8"/>
        <rFont val="Cambria"/>
        <family val="1"/>
        <scheme val="major"/>
      </rPr>
      <t xml:space="preserve">  I</t>
    </r>
    <r>
      <rPr>
        <sz val="10"/>
        <color indexed="8"/>
        <rFont val="Cambria"/>
        <family val="1"/>
        <scheme val="major"/>
      </rPr>
      <t>VA esclusa</t>
    </r>
  </si>
  <si>
    <r>
      <rPr>
        <b/>
        <sz val="11"/>
        <color indexed="8"/>
        <rFont val="Cambria"/>
        <family val="1"/>
        <scheme val="major"/>
      </rPr>
      <t xml:space="preserve">Costo unitario a prestazione refertata </t>
    </r>
    <r>
      <rPr>
        <sz val="11"/>
        <color indexed="8"/>
        <rFont val="Cambria"/>
        <family val="1"/>
        <scheme val="major"/>
      </rPr>
      <t xml:space="preserve"> I</t>
    </r>
    <r>
      <rPr>
        <sz val="10"/>
        <color indexed="8"/>
        <rFont val="Cambria"/>
        <family val="1"/>
        <scheme val="major"/>
      </rPr>
      <t>VA esclusa</t>
    </r>
  </si>
  <si>
    <t>Anticorpi anti U1 RNP</t>
  </si>
  <si>
    <t xml:space="preserve">Totale (sei anni) dei canoni noleggio e manutenzione della strumentazione offerta DM/IVD e NON DM/IVD </t>
  </si>
  <si>
    <t>Importo totale per durata contrattuale (6 anni)</t>
  </si>
  <si>
    <t>TOTALE OFFERTA ( SEI ANNI)</t>
  </si>
  <si>
    <t>FORNITURA IN SERVICE DI UN SISTEMA AD ELEVATA AUTOMAZIONE SETTORE AUTOIMMUNITA’ E ALLERGOLOGIA PER I LABORATORI ANALISI DELL’AREA VASTA EMILIA CENTRO (AVEC).</t>
  </si>
  <si>
    <t xml:space="preserve">                                                      NOLEGGIO E ASSISTENZA TECNICA STRUMENTAZIONE E SOFTWARE  DM/IVD - SCHEDA 2</t>
  </si>
  <si>
    <t xml:space="preserve">                                           OFFERTA ECONOMICA</t>
  </si>
  <si>
    <t xml:space="preserve">                                                       NOLEGGIO E ASSISTENZA TECNICA STRUMENTAZIONE E SOFTWARE NON DM/IVD - SCHEDA 3</t>
  </si>
  <si>
    <t xml:space="preserve">                                             OFFERTA ECONOMICA</t>
  </si>
  <si>
    <t>OFFERTA ECONOMICA LOTTO 1</t>
  </si>
  <si>
    <t>LA SOMMA DI NOLEGGIO E ASSISTENZA NON PUO' SUPERARE IL 30% DELLA FORNITURA TOTALE</t>
  </si>
  <si>
    <r>
      <t xml:space="preserve">Base d'asta (6anni) non superabile </t>
    </r>
    <r>
      <rPr>
        <b/>
        <sz val="12"/>
        <color indexed="8"/>
        <rFont val="Calibri"/>
        <family val="2"/>
      </rPr>
      <t xml:space="preserve">SISTEMI PER ALLERGOLOGIA E AUTOIMMUNITA' </t>
    </r>
    <r>
      <rPr>
        <sz val="12"/>
        <color indexed="8"/>
        <rFont val="Calibri"/>
        <family val="2"/>
      </rPr>
      <t xml:space="preserve"> Lotto 1 - Sistemi ad alta produttività IVA esclusa</t>
    </r>
  </si>
  <si>
    <t>MAX CANONI BOLOGNA</t>
  </si>
  <si>
    <t>MAX CANONI FERRARA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</si>
</sst>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&quot; € &quot;#,##0.00\ ;&quot;-€ &quot;#,##0.00\ ;&quot; € -&quot;#\ ;@\ "/>
    <numFmt numFmtId="165" formatCode="#,##0.00\ [$€]\ ;\-#,##0.00\ [$€]\ ;&quot; -&quot;00\ [$€]\ ;@\ "/>
    <numFmt numFmtId="166" formatCode="#,##0.00\ &quot;€&quot;"/>
    <numFmt numFmtId="167" formatCode="&quot;€ &quot;#,##0.00"/>
    <numFmt numFmtId="168" formatCode="_-* #,##0\ _€_-;\-* #,##0\ _€_-;_-* &quot;-&quot;??\ _€_-;_-@_-"/>
    <numFmt numFmtId="169" formatCode="_-* #,##0.00\ [$€-410]_-;\-* #,##0.00\ [$€-410]_-;_-* &quot;-&quot;??\ [$€-410]_-;_-@_-"/>
    <numFmt numFmtId="170" formatCode="_-* #,##0_-;\-* #,##0_-;_-* &quot;-&quot;??_-;_-@_-"/>
  </numFmts>
  <fonts count="49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Arial"/>
      <family val="2"/>
    </font>
    <font>
      <b/>
      <sz val="11"/>
      <color indexed="8"/>
      <name val="Verdana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sz val="10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1"/>
      <color rgb="FF000000"/>
      <name val="Cambria"/>
      <family val="1"/>
      <scheme val="major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99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37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2" fillId="6" borderId="0" applyBorder="0" applyProtection="0"/>
    <xf numFmtId="164" fontId="21" fillId="0" borderId="0" applyBorder="0" applyProtection="0"/>
    <xf numFmtId="0" fontId="24" fillId="0" borderId="0"/>
    <xf numFmtId="0" fontId="4" fillId="0" borderId="0" applyBorder="0" applyProtection="0"/>
    <xf numFmtId="0" fontId="5" fillId="7" borderId="0" applyBorder="0" applyProtection="0"/>
    <xf numFmtId="0" fontId="6" fillId="0" borderId="0" applyBorder="0" applyProtection="0"/>
    <xf numFmtId="0" fontId="7" fillId="0" borderId="0" applyBorder="0" applyProtection="0"/>
    <xf numFmtId="0" fontId="8" fillId="0" borderId="0" applyBorder="0" applyProtection="0"/>
    <xf numFmtId="43" fontId="21" fillId="0" borderId="0" applyFont="0" applyFill="0" applyBorder="0" applyAlignment="0" applyProtection="0"/>
    <xf numFmtId="0" fontId="9" fillId="8" borderId="0" applyBorder="0" applyProtection="0"/>
    <xf numFmtId="0" fontId="10" fillId="8" borderId="1" applyProtection="0"/>
    <xf numFmtId="9" fontId="21" fillId="0" borderId="0" applyFont="0" applyFill="0" applyBorder="0" applyAlignment="0" applyProtection="0"/>
    <xf numFmtId="0" fontId="21" fillId="0" borderId="0" applyBorder="0" applyProtection="0"/>
    <xf numFmtId="0" fontId="21" fillId="0" borderId="0" applyBorder="0" applyProtection="0"/>
    <xf numFmtId="165" fontId="21" fillId="0" borderId="0" applyBorder="0" applyProtection="0"/>
    <xf numFmtId="0" fontId="3" fillId="0" borderId="0" applyBorder="0" applyProtection="0"/>
  </cellStyleXfs>
  <cellXfs count="197">
    <xf numFmtId="0" fontId="0" fillId="0" borderId="0" xfId="0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7" fillId="0" borderId="0" xfId="0" applyFont="1"/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16" fillId="0" borderId="2" xfId="0" applyFont="1" applyBorder="1"/>
    <xf numFmtId="3" fontId="0" fillId="0" borderId="2" xfId="0" applyNumberFormat="1" applyBorder="1"/>
    <xf numFmtId="0" fontId="18" fillId="0" borderId="2" xfId="0" applyFont="1" applyBorder="1" applyAlignment="1">
      <alignment vertical="center" wrapText="1"/>
    </xf>
    <xf numFmtId="49" fontId="19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34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165" fontId="21" fillId="0" borderId="2" xfId="20" applyBorder="1"/>
    <xf numFmtId="0" fontId="25" fillId="0" borderId="0" xfId="0" applyFont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26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49" fontId="30" fillId="0" borderId="0" xfId="0" applyNumberFormat="1" applyFont="1" applyAlignment="1">
      <alignment horizontal="left" vertical="center" wrapText="1"/>
    </xf>
    <xf numFmtId="3" fontId="2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67" fontId="22" fillId="0" borderId="0" xfId="0" applyNumberFormat="1" applyFont="1" applyAlignment="1">
      <alignment horizontal="center" vertical="center" wrapText="1"/>
    </xf>
    <xf numFmtId="0" fontId="28" fillId="10" borderId="5" xfId="0" applyFont="1" applyFill="1" applyBorder="1" applyAlignment="1">
      <alignment vertical="top"/>
    </xf>
    <xf numFmtId="0" fontId="0" fillId="10" borderId="5" xfId="0" applyFill="1" applyBorder="1" applyAlignment="1">
      <alignment vertical="top"/>
    </xf>
    <xf numFmtId="0" fontId="0" fillId="10" borderId="0" xfId="0" applyFill="1"/>
    <xf numFmtId="166" fontId="29" fillId="0" borderId="2" xfId="0" applyNumberFormat="1" applyFont="1" applyBorder="1" applyAlignment="1" applyProtection="1">
      <alignment vertical="center"/>
      <protection locked="0"/>
    </xf>
    <xf numFmtId="0" fontId="35" fillId="0" borderId="0" xfId="0" applyFont="1" applyAlignment="1">
      <alignment wrapText="1"/>
    </xf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wrapText="1"/>
    </xf>
    <xf numFmtId="0" fontId="36" fillId="10" borderId="0" xfId="0" applyFont="1" applyFill="1"/>
    <xf numFmtId="0" fontId="36" fillId="10" borderId="0" xfId="0" applyFont="1" applyFill="1" applyAlignment="1">
      <alignment horizontal="center" wrapText="1"/>
    </xf>
    <xf numFmtId="166" fontId="36" fillId="10" borderId="0" xfId="0" applyNumberFormat="1" applyFont="1" applyFill="1"/>
    <xf numFmtId="166" fontId="38" fillId="10" borderId="0" xfId="0" applyNumberFormat="1" applyFont="1" applyFill="1"/>
    <xf numFmtId="0" fontId="35" fillId="10" borderId="0" xfId="0" applyFont="1" applyFill="1" applyAlignment="1">
      <alignment horizontal="right" wrapText="1"/>
    </xf>
    <xf numFmtId="9" fontId="36" fillId="10" borderId="0" xfId="17" applyFont="1" applyFill="1" applyBorder="1"/>
    <xf numFmtId="166" fontId="36" fillId="0" borderId="0" xfId="0" applyNumberFormat="1" applyFont="1"/>
    <xf numFmtId="0" fontId="36" fillId="12" borderId="6" xfId="0" applyFont="1" applyFill="1" applyBorder="1" applyAlignment="1">
      <alignment wrapText="1"/>
    </xf>
    <xf numFmtId="166" fontId="36" fillId="12" borderId="6" xfId="0" applyNumberFormat="1" applyFont="1" applyFill="1" applyBorder="1"/>
    <xf numFmtId="0" fontId="35" fillId="0" borderId="0" xfId="0" applyFont="1"/>
    <xf numFmtId="166" fontId="23" fillId="13" borderId="2" xfId="0" applyNumberFormat="1" applyFont="1" applyFill="1" applyBorder="1"/>
    <xf numFmtId="166" fontId="23" fillId="0" borderId="0" xfId="0" applyNumberFormat="1" applyFont="1"/>
    <xf numFmtId="0" fontId="11" fillId="14" borderId="0" xfId="0" applyFont="1" applyFill="1" applyAlignment="1">
      <alignment horizontal="center" wrapText="1"/>
    </xf>
    <xf numFmtId="49" fontId="19" fillId="0" borderId="8" xfId="0" applyNumberFormat="1" applyFont="1" applyBorder="1" applyAlignment="1">
      <alignment vertical="center" wrapText="1"/>
    </xf>
    <xf numFmtId="49" fontId="20" fillId="0" borderId="8" xfId="0" applyNumberFormat="1" applyFont="1" applyBorder="1" applyAlignment="1">
      <alignment vertical="center" wrapText="1"/>
    </xf>
    <xf numFmtId="0" fontId="0" fillId="0" borderId="8" xfId="0" applyBorder="1" applyAlignment="1">
      <alignment vertical="top"/>
    </xf>
    <xf numFmtId="49" fontId="33" fillId="0" borderId="2" xfId="0" applyNumberFormat="1" applyFont="1" applyBorder="1" applyAlignment="1">
      <alignment vertical="center" wrapText="1"/>
    </xf>
    <xf numFmtId="0" fontId="36" fillId="10" borderId="0" xfId="0" applyFont="1" applyFill="1" applyAlignment="1">
      <alignment vertical="center" wrapText="1"/>
    </xf>
    <xf numFmtId="0" fontId="36" fillId="10" borderId="0" xfId="0" applyFont="1" applyFill="1" applyAlignment="1">
      <alignment wrapText="1"/>
    </xf>
    <xf numFmtId="0" fontId="34" fillId="0" borderId="15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49" fontId="44" fillId="0" borderId="2" xfId="0" applyNumberFormat="1" applyFont="1" applyBorder="1" applyAlignment="1">
      <alignment horizontal="center" vertical="center" wrapText="1"/>
    </xf>
    <xf numFmtId="170" fontId="46" fillId="0" borderId="15" xfId="14" applyNumberFormat="1" applyFont="1" applyFill="1" applyBorder="1" applyAlignment="1">
      <alignment horizontal="right" vertical="center" wrapText="1"/>
    </xf>
    <xf numFmtId="169" fontId="44" fillId="0" borderId="2" xfId="14" applyNumberFormat="1" applyFont="1" applyFill="1" applyBorder="1" applyAlignment="1" applyProtection="1">
      <alignment vertical="center" wrapText="1"/>
    </xf>
    <xf numFmtId="169" fontId="45" fillId="0" borderId="9" xfId="0" applyNumberFormat="1" applyFont="1" applyBorder="1" applyAlignment="1">
      <alignment vertical="center" wrapText="1"/>
    </xf>
    <xf numFmtId="168" fontId="44" fillId="0" borderId="2" xfId="14" applyNumberFormat="1" applyFont="1" applyFill="1" applyBorder="1" applyAlignment="1" applyProtection="1">
      <alignment horizontal="right" vertical="center" wrapText="1"/>
    </xf>
    <xf numFmtId="169" fontId="42" fillId="0" borderId="9" xfId="0" applyNumberFormat="1" applyFont="1" applyBorder="1" applyAlignment="1">
      <alignment vertical="center" wrapText="1"/>
    </xf>
    <xf numFmtId="168" fontId="47" fillId="0" borderId="2" xfId="0" applyNumberFormat="1" applyFont="1" applyBorder="1"/>
    <xf numFmtId="0" fontId="46" fillId="0" borderId="15" xfId="0" applyFont="1" applyBorder="1" applyAlignment="1">
      <alignment horizontal="right" vertical="center" wrapText="1"/>
    </xf>
    <xf numFmtId="168" fontId="44" fillId="0" borderId="2" xfId="14" applyNumberFormat="1" applyFont="1" applyFill="1" applyBorder="1" applyAlignment="1" applyProtection="1">
      <alignment vertical="center" wrapText="1"/>
    </xf>
    <xf numFmtId="169" fontId="45" fillId="0" borderId="2" xfId="0" applyNumberFormat="1" applyFont="1" applyBorder="1" applyAlignment="1">
      <alignment vertical="center" wrapText="1"/>
    </xf>
    <xf numFmtId="168" fontId="45" fillId="0" borderId="2" xfId="0" applyNumberFormat="1" applyFont="1" applyBorder="1"/>
    <xf numFmtId="169" fontId="47" fillId="16" borderId="2" xfId="0" applyNumberFormat="1" applyFont="1" applyFill="1" applyBorder="1"/>
    <xf numFmtId="49" fontId="20" fillId="0" borderId="2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right" vertical="center" wrapText="1"/>
    </xf>
    <xf numFmtId="169" fontId="42" fillId="16" borderId="9" xfId="0" applyNumberFormat="1" applyFont="1" applyFill="1" applyBorder="1" applyAlignment="1">
      <alignment vertical="center" wrapText="1"/>
    </xf>
    <xf numFmtId="169" fontId="45" fillId="16" borderId="2" xfId="0" applyNumberFormat="1" applyFont="1" applyFill="1" applyBorder="1"/>
    <xf numFmtId="169" fontId="45" fillId="16" borderId="9" xfId="0" applyNumberFormat="1" applyFont="1" applyFill="1" applyBorder="1" applyAlignment="1">
      <alignment vertical="center" wrapText="1"/>
    </xf>
    <xf numFmtId="169" fontId="41" fillId="0" borderId="16" xfId="0" applyNumberFormat="1" applyFont="1" applyBorder="1" applyAlignment="1">
      <alignment horizontal="center" vertical="center" wrapText="1"/>
    </xf>
    <xf numFmtId="169" fontId="41" fillId="0" borderId="15" xfId="0" applyNumberFormat="1" applyFont="1" applyBorder="1" applyAlignment="1">
      <alignment horizontal="center" vertical="center" wrapText="1"/>
    </xf>
    <xf numFmtId="0" fontId="37" fillId="0" borderId="23" xfId="0" applyFont="1" applyBorder="1"/>
    <xf numFmtId="0" fontId="36" fillId="0" borderId="24" xfId="0" applyFont="1" applyBorder="1"/>
    <xf numFmtId="0" fontId="36" fillId="0" borderId="25" xfId="0" applyFont="1" applyBorder="1"/>
    <xf numFmtId="0" fontId="36" fillId="11" borderId="18" xfId="0" applyFont="1" applyFill="1" applyBorder="1" applyAlignment="1">
      <alignment wrapText="1"/>
    </xf>
    <xf numFmtId="0" fontId="36" fillId="11" borderId="18" xfId="0" applyFont="1" applyFill="1" applyBorder="1"/>
    <xf numFmtId="0" fontId="36" fillId="0" borderId="20" xfId="0" applyFont="1" applyBorder="1"/>
    <xf numFmtId="0" fontId="36" fillId="0" borderId="21" xfId="0" applyFont="1" applyBorder="1"/>
    <xf numFmtId="0" fontId="36" fillId="12" borderId="18" xfId="0" applyFont="1" applyFill="1" applyBorder="1" applyAlignment="1">
      <alignment wrapText="1"/>
    </xf>
    <xf numFmtId="166" fontId="36" fillId="12" borderId="18" xfId="0" applyNumberFormat="1" applyFont="1" applyFill="1" applyBorder="1"/>
    <xf numFmtId="0" fontId="36" fillId="12" borderId="18" xfId="0" applyFont="1" applyFill="1" applyBorder="1" applyAlignment="1">
      <alignment horizontal="center" wrapText="1"/>
    </xf>
    <xf numFmtId="0" fontId="36" fillId="12" borderId="18" xfId="0" applyFont="1" applyFill="1" applyBorder="1"/>
    <xf numFmtId="0" fontId="35" fillId="12" borderId="12" xfId="0" applyFont="1" applyFill="1" applyBorder="1" applyAlignment="1">
      <alignment vertical="center" wrapText="1"/>
    </xf>
    <xf numFmtId="0" fontId="35" fillId="12" borderId="26" xfId="0" applyFont="1" applyFill="1" applyBorder="1" applyAlignment="1">
      <alignment vertical="center" wrapText="1"/>
    </xf>
    <xf numFmtId="166" fontId="37" fillId="15" borderId="18" xfId="0" applyNumberFormat="1" applyFont="1" applyFill="1" applyBorder="1"/>
    <xf numFmtId="0" fontId="39" fillId="15" borderId="30" xfId="0" applyFont="1" applyFill="1" applyBorder="1" applyAlignment="1">
      <alignment vertical="center" wrapText="1"/>
    </xf>
    <xf numFmtId="0" fontId="39" fillId="15" borderId="18" xfId="0" applyFont="1" applyFill="1" applyBorder="1" applyAlignment="1">
      <alignment vertical="center" wrapText="1"/>
    </xf>
    <xf numFmtId="0" fontId="37" fillId="15" borderId="18" xfId="0" applyFont="1" applyFill="1" applyBorder="1" applyAlignment="1">
      <alignment horizontal="center" wrapText="1"/>
    </xf>
    <xf numFmtId="0" fontId="36" fillId="15" borderId="18" xfId="0" applyFont="1" applyFill="1" applyBorder="1" applyAlignment="1">
      <alignment wrapText="1"/>
    </xf>
    <xf numFmtId="0" fontId="35" fillId="9" borderId="7" xfId="0" applyFont="1" applyFill="1" applyBorder="1" applyAlignment="1">
      <alignment horizontal="center" wrapText="1"/>
    </xf>
    <xf numFmtId="0" fontId="35" fillId="9" borderId="0" xfId="0" applyFont="1" applyFill="1" applyAlignment="1">
      <alignment horizontal="center" wrapText="1"/>
    </xf>
    <xf numFmtId="0" fontId="35" fillId="9" borderId="22" xfId="0" applyFont="1" applyFill="1" applyBorder="1" applyAlignment="1">
      <alignment horizontal="center" wrapText="1"/>
    </xf>
    <xf numFmtId="0" fontId="0" fillId="16" borderId="0" xfId="0" applyFill="1" applyAlignment="1">
      <alignment wrapText="1"/>
    </xf>
    <xf numFmtId="0" fontId="0" fillId="16" borderId="22" xfId="0" applyFill="1" applyBorder="1"/>
    <xf numFmtId="0" fontId="0" fillId="16" borderId="0" xfId="0" applyFill="1" applyAlignment="1">
      <alignment horizontal="center"/>
    </xf>
    <xf numFmtId="0" fontId="0" fillId="16" borderId="22" xfId="0" applyFill="1" applyBorder="1" applyAlignment="1">
      <alignment horizontal="center"/>
    </xf>
    <xf numFmtId="0" fontId="12" fillId="16" borderId="24" xfId="0" applyFont="1" applyFill="1" applyBorder="1" applyAlignment="1">
      <alignment wrapText="1"/>
    </xf>
    <xf numFmtId="0" fontId="0" fillId="16" borderId="25" xfId="0" applyFill="1" applyBorder="1"/>
    <xf numFmtId="0" fontId="0" fillId="16" borderId="0" xfId="0" applyFill="1" applyAlignment="1">
      <alignment horizontal="left" vertical="center" wrapText="1"/>
    </xf>
    <xf numFmtId="0" fontId="0" fillId="16" borderId="22" xfId="0" applyFill="1" applyBorder="1" applyAlignment="1">
      <alignment horizontal="left" vertical="center"/>
    </xf>
    <xf numFmtId="0" fontId="0" fillId="16" borderId="0" xfId="0" applyFill="1" applyAlignment="1">
      <alignment horizontal="left" vertical="center"/>
    </xf>
    <xf numFmtId="0" fontId="12" fillId="16" borderId="24" xfId="0" applyFont="1" applyFill="1" applyBorder="1" applyAlignment="1">
      <alignment horizontal="left" vertical="center" wrapText="1"/>
    </xf>
    <xf numFmtId="0" fontId="0" fillId="16" borderId="25" xfId="0" applyFill="1" applyBorder="1" applyAlignment="1">
      <alignment horizontal="left" vertical="center"/>
    </xf>
    <xf numFmtId="0" fontId="11" fillId="9" borderId="7" xfId="0" applyFont="1" applyFill="1" applyBorder="1" applyAlignment="1">
      <alignment horizontal="center" wrapText="1"/>
    </xf>
    <xf numFmtId="0" fontId="11" fillId="9" borderId="0" xfId="0" applyFont="1" applyFill="1" applyAlignment="1">
      <alignment horizontal="center" wrapText="1"/>
    </xf>
    <xf numFmtId="0" fontId="11" fillId="9" borderId="22" xfId="0" applyFont="1" applyFill="1" applyBorder="1" applyAlignment="1">
      <alignment horizontal="center" wrapText="1"/>
    </xf>
    <xf numFmtId="0" fontId="35" fillId="10" borderId="7" xfId="0" applyFont="1" applyFill="1" applyBorder="1" applyAlignment="1">
      <alignment horizontal="right" wrapText="1"/>
    </xf>
    <xf numFmtId="166" fontId="36" fillId="10" borderId="22" xfId="0" applyNumberFormat="1" applyFont="1" applyFill="1" applyBorder="1"/>
    <xf numFmtId="0" fontId="36" fillId="10" borderId="22" xfId="0" applyFont="1" applyFill="1" applyBorder="1" applyAlignment="1">
      <alignment vertical="center" wrapText="1"/>
    </xf>
    <xf numFmtId="0" fontId="36" fillId="10" borderId="25" xfId="0" applyFont="1" applyFill="1" applyBorder="1" applyAlignment="1">
      <alignment wrapText="1"/>
    </xf>
    <xf numFmtId="166" fontId="36" fillId="12" borderId="31" xfId="0" applyNumberFormat="1" applyFont="1" applyFill="1" applyBorder="1"/>
    <xf numFmtId="166" fontId="38" fillId="12" borderId="33" xfId="0" applyNumberFormat="1" applyFont="1" applyFill="1" applyBorder="1"/>
    <xf numFmtId="166" fontId="35" fillId="12" borderId="34" xfId="0" applyNumberFormat="1" applyFont="1" applyFill="1" applyBorder="1"/>
    <xf numFmtId="166" fontId="35" fillId="12" borderId="6" xfId="0" applyNumberFormat="1" applyFont="1" applyFill="1" applyBorder="1"/>
    <xf numFmtId="166" fontId="36" fillId="12" borderId="18" xfId="0" applyNumberFormat="1" applyFont="1" applyFill="1" applyBorder="1" applyAlignment="1">
      <alignment horizontal="center" vertical="center"/>
    </xf>
    <xf numFmtId="166" fontId="36" fillId="0" borderId="18" xfId="0" applyNumberFormat="1" applyFont="1" applyBorder="1" applyAlignment="1">
      <alignment horizontal="center" vertical="center"/>
    </xf>
    <xf numFmtId="0" fontId="35" fillId="9" borderId="19" xfId="0" applyFont="1" applyFill="1" applyBorder="1" applyAlignment="1">
      <alignment horizontal="center" vertical="center" wrapText="1"/>
    </xf>
    <xf numFmtId="0" fontId="35" fillId="9" borderId="20" xfId="0" applyFont="1" applyFill="1" applyBorder="1" applyAlignment="1">
      <alignment horizontal="center" vertical="center" wrapText="1"/>
    </xf>
    <xf numFmtId="0" fontId="35" fillId="9" borderId="21" xfId="0" applyFont="1" applyFill="1" applyBorder="1" applyAlignment="1">
      <alignment horizontal="center" vertical="center" wrapText="1"/>
    </xf>
    <xf numFmtId="0" fontId="35" fillId="9" borderId="7" xfId="0" applyFont="1" applyFill="1" applyBorder="1" applyAlignment="1">
      <alignment horizontal="center" wrapText="1"/>
    </xf>
    <xf numFmtId="0" fontId="35" fillId="9" borderId="0" xfId="0" applyFont="1" applyFill="1" applyAlignment="1">
      <alignment horizontal="center" wrapText="1"/>
    </xf>
    <xf numFmtId="0" fontId="35" fillId="9" borderId="22" xfId="0" applyFont="1" applyFill="1" applyBorder="1" applyAlignment="1">
      <alignment horizontal="center" wrapText="1"/>
    </xf>
    <xf numFmtId="0" fontId="35" fillId="9" borderId="23" xfId="0" applyFont="1" applyFill="1" applyBorder="1" applyAlignment="1">
      <alignment horizontal="center" wrapText="1"/>
    </xf>
    <xf numFmtId="0" fontId="35" fillId="9" borderId="24" xfId="0" applyFont="1" applyFill="1" applyBorder="1" applyAlignment="1">
      <alignment horizontal="center" wrapText="1"/>
    </xf>
    <xf numFmtId="0" fontId="35" fillId="9" borderId="25" xfId="0" applyFont="1" applyFill="1" applyBorder="1" applyAlignment="1">
      <alignment horizontal="center" wrapText="1"/>
    </xf>
    <xf numFmtId="0" fontId="35" fillId="12" borderId="18" xfId="0" applyFont="1" applyFill="1" applyBorder="1" applyAlignment="1">
      <alignment horizontal="center" vertical="center" wrapText="1"/>
    </xf>
    <xf numFmtId="0" fontId="36" fillId="12" borderId="18" xfId="0" applyFont="1" applyFill="1" applyBorder="1" applyAlignment="1">
      <alignment horizontal="center"/>
    </xf>
    <xf numFmtId="0" fontId="36" fillId="10" borderId="0" xfId="0" applyFont="1" applyFill="1" applyAlignment="1">
      <alignment horizontal="center"/>
    </xf>
    <xf numFmtId="0" fontId="35" fillId="15" borderId="12" xfId="0" applyFont="1" applyFill="1" applyBorder="1" applyAlignment="1">
      <alignment horizontal="center" wrapText="1"/>
    </xf>
    <xf numFmtId="0" fontId="35" fillId="15" borderId="11" xfId="0" applyFont="1" applyFill="1" applyBorder="1" applyAlignment="1">
      <alignment horizontal="center" wrapText="1"/>
    </xf>
    <xf numFmtId="166" fontId="35" fillId="15" borderId="17" xfId="0" applyNumberFormat="1" applyFont="1" applyFill="1" applyBorder="1" applyAlignment="1">
      <alignment horizontal="center" vertical="center" wrapText="1"/>
    </xf>
    <xf numFmtId="166" fontId="35" fillId="15" borderId="32" xfId="0" applyNumberFormat="1" applyFont="1" applyFill="1" applyBorder="1" applyAlignment="1">
      <alignment horizontal="center" vertical="center" wrapText="1"/>
    </xf>
    <xf numFmtId="166" fontId="35" fillId="15" borderId="16" xfId="0" applyNumberFormat="1" applyFont="1" applyFill="1" applyBorder="1" applyAlignment="1">
      <alignment horizontal="center" vertical="center" wrapText="1"/>
    </xf>
    <xf numFmtId="0" fontId="35" fillId="15" borderId="27" xfId="0" applyFont="1" applyFill="1" applyBorder="1" applyAlignment="1">
      <alignment horizontal="center" wrapText="1"/>
    </xf>
    <xf numFmtId="0" fontId="35" fillId="15" borderId="28" xfId="0" applyFont="1" applyFill="1" applyBorder="1" applyAlignment="1">
      <alignment horizontal="center" wrapText="1"/>
    </xf>
    <xf numFmtId="166" fontId="35" fillId="15" borderId="10" xfId="0" applyNumberFormat="1" applyFont="1" applyFill="1" applyBorder="1" applyAlignment="1">
      <alignment horizontal="center" vertical="center" wrapText="1"/>
    </xf>
    <xf numFmtId="166" fontId="35" fillId="15" borderId="11" xfId="0" applyNumberFormat="1" applyFont="1" applyFill="1" applyBorder="1" applyAlignment="1">
      <alignment horizontal="center" vertical="center" wrapText="1"/>
    </xf>
    <xf numFmtId="166" fontId="38" fillId="12" borderId="17" xfId="0" applyNumberFormat="1" applyFont="1" applyFill="1" applyBorder="1" applyAlignment="1">
      <alignment horizontal="center"/>
    </xf>
    <xf numFmtId="166" fontId="38" fillId="12" borderId="32" xfId="0" applyNumberFormat="1" applyFont="1" applyFill="1" applyBorder="1" applyAlignment="1">
      <alignment horizontal="center"/>
    </xf>
    <xf numFmtId="166" fontId="38" fillId="12" borderId="16" xfId="0" applyNumberFormat="1" applyFont="1" applyFill="1" applyBorder="1" applyAlignment="1">
      <alignment horizontal="center"/>
    </xf>
    <xf numFmtId="166" fontId="35" fillId="0" borderId="0" xfId="0" applyNumberFormat="1" applyFont="1" applyFill="1" applyBorder="1" applyAlignment="1">
      <alignment horizontal="center" vertical="center"/>
    </xf>
    <xf numFmtId="166" fontId="35" fillId="15" borderId="35" xfId="0" applyNumberFormat="1" applyFont="1" applyFill="1" applyBorder="1" applyAlignment="1">
      <alignment horizontal="center" vertical="center" wrapText="1"/>
    </xf>
    <xf numFmtId="166" fontId="35" fillId="15" borderId="36" xfId="0" applyNumberFormat="1" applyFont="1" applyFill="1" applyBorder="1" applyAlignment="1">
      <alignment horizontal="center" vertical="center" wrapText="1"/>
    </xf>
    <xf numFmtId="9" fontId="36" fillId="15" borderId="27" xfId="17" applyFont="1" applyFill="1" applyBorder="1" applyAlignment="1">
      <alignment horizontal="center"/>
    </xf>
    <xf numFmtId="9" fontId="36" fillId="15" borderId="29" xfId="17" applyFont="1" applyFill="1" applyBorder="1" applyAlignment="1">
      <alignment horizontal="center"/>
    </xf>
    <xf numFmtId="9" fontId="36" fillId="15" borderId="28" xfId="17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17" borderId="19" xfId="0" applyFont="1" applyFill="1" applyBorder="1" applyAlignment="1">
      <alignment horizontal="center" vertical="center"/>
    </xf>
    <xf numFmtId="0" fontId="11" fillId="17" borderId="20" xfId="0" applyFont="1" applyFill="1" applyBorder="1" applyAlignment="1">
      <alignment horizontal="center" vertical="center"/>
    </xf>
    <xf numFmtId="0" fontId="11" fillId="17" borderId="21" xfId="0" applyFont="1" applyFill="1" applyBorder="1" applyAlignment="1">
      <alignment horizontal="center" vertical="center"/>
    </xf>
    <xf numFmtId="0" fontId="11" fillId="17" borderId="7" xfId="0" applyFont="1" applyFill="1" applyBorder="1" applyAlignment="1">
      <alignment horizontal="left" vertical="center" wrapText="1"/>
    </xf>
    <xf numFmtId="0" fontId="11" fillId="17" borderId="0" xfId="0" applyFont="1" applyFill="1" applyAlignment="1">
      <alignment horizontal="left" vertical="center" wrapText="1"/>
    </xf>
    <xf numFmtId="0" fontId="11" fillId="17" borderId="7" xfId="0" applyFont="1" applyFill="1" applyBorder="1" applyAlignment="1">
      <alignment horizontal="center" vertical="center"/>
    </xf>
    <xf numFmtId="0" fontId="11" fillId="17" borderId="0" xfId="0" applyFont="1" applyFill="1" applyAlignment="1">
      <alignment horizontal="center" vertical="center"/>
    </xf>
    <xf numFmtId="0" fontId="11" fillId="17" borderId="23" xfId="0" applyFont="1" applyFill="1" applyBorder="1" applyAlignment="1">
      <alignment horizontal="center" vertical="center" wrapText="1"/>
    </xf>
    <xf numFmtId="0" fontId="11" fillId="17" borderId="2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1" fillId="17" borderId="19" xfId="0" applyFont="1" applyFill="1" applyBorder="1" applyAlignment="1">
      <alignment horizontal="center" wrapText="1"/>
    </xf>
    <xf numFmtId="0" fontId="11" fillId="17" borderId="20" xfId="0" applyFont="1" applyFill="1" applyBorder="1" applyAlignment="1">
      <alignment horizontal="center" wrapText="1"/>
    </xf>
    <xf numFmtId="0" fontId="11" fillId="17" borderId="21" xfId="0" applyFont="1" applyFill="1" applyBorder="1" applyAlignment="1">
      <alignment horizontal="center" wrapText="1"/>
    </xf>
    <xf numFmtId="0" fontId="11" fillId="17" borderId="7" xfId="0" applyFont="1" applyFill="1" applyBorder="1" applyAlignment="1">
      <alignment horizontal="center" wrapText="1"/>
    </xf>
    <xf numFmtId="0" fontId="11" fillId="17" borderId="0" xfId="0" applyFont="1" applyFill="1" applyAlignment="1">
      <alignment horizontal="center" wrapText="1"/>
    </xf>
    <xf numFmtId="0" fontId="11" fillId="17" borderId="23" xfId="0" applyFont="1" applyFill="1" applyBorder="1" applyAlignment="1">
      <alignment horizontal="center" wrapText="1"/>
    </xf>
    <xf numFmtId="0" fontId="11" fillId="17" borderId="24" xfId="0" applyFont="1" applyFill="1" applyBorder="1" applyAlignment="1">
      <alignment horizont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11" fillId="9" borderId="19" xfId="0" applyFont="1" applyFill="1" applyBorder="1" applyAlignment="1">
      <alignment horizontal="center" wrapText="1"/>
    </xf>
    <xf numFmtId="0" fontId="11" fillId="9" borderId="20" xfId="0" applyFont="1" applyFill="1" applyBorder="1" applyAlignment="1">
      <alignment horizontal="center" wrapText="1"/>
    </xf>
    <xf numFmtId="0" fontId="11" fillId="9" borderId="21" xfId="0" applyFont="1" applyFill="1" applyBorder="1" applyAlignment="1">
      <alignment horizontal="center" wrapText="1"/>
    </xf>
    <xf numFmtId="0" fontId="40" fillId="9" borderId="13" xfId="0" applyFont="1" applyFill="1" applyBorder="1" applyAlignment="1">
      <alignment horizontal="center" vertical="center" wrapText="1"/>
    </xf>
    <xf numFmtId="0" fontId="40" fillId="9" borderId="14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wrapText="1"/>
    </xf>
    <xf numFmtId="0" fontId="11" fillId="9" borderId="0" xfId="0" applyFont="1" applyFill="1" applyAlignment="1">
      <alignment horizontal="center" wrapText="1"/>
    </xf>
    <xf numFmtId="0" fontId="11" fillId="9" borderId="22" xfId="0" applyFont="1" applyFill="1" applyBorder="1" applyAlignment="1">
      <alignment horizontal="center" wrapText="1"/>
    </xf>
    <xf numFmtId="0" fontId="11" fillId="9" borderId="23" xfId="0" applyFont="1" applyFill="1" applyBorder="1" applyAlignment="1">
      <alignment horizontal="center" wrapText="1"/>
    </xf>
    <xf numFmtId="0" fontId="11" fillId="9" borderId="24" xfId="0" applyFont="1" applyFill="1" applyBorder="1" applyAlignment="1">
      <alignment horizontal="center" wrapText="1"/>
    </xf>
    <xf numFmtId="0" fontId="11" fillId="9" borderId="25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7" fillId="16" borderId="7" xfId="0" applyFont="1" applyFill="1" applyBorder="1" applyAlignment="1">
      <alignment horizontal="center" vertical="top"/>
    </xf>
    <xf numFmtId="0" fontId="17" fillId="16" borderId="0" xfId="0" applyFont="1" applyFill="1" applyAlignment="1">
      <alignment horizontal="center" vertical="top"/>
    </xf>
    <xf numFmtId="0" fontId="17" fillId="16" borderId="22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Euro" xfId="7"/>
    <cellStyle name="Excel Built-in Normal" xfId="8"/>
    <cellStyle name="Footnote" xfId="9"/>
    <cellStyle name="Good" xfId="10"/>
    <cellStyle name="Heading 1" xfId="11"/>
    <cellStyle name="Heading 2" xfId="12"/>
    <cellStyle name="Hyperlink" xfId="13"/>
    <cellStyle name="Migliaia" xfId="14" builtinId="3"/>
    <cellStyle name="Neutral" xfId="15"/>
    <cellStyle name="Normale" xfId="0" builtinId="0"/>
    <cellStyle name="Note" xfId="16"/>
    <cellStyle name="Percentuale" xfId="17" builtinId="5"/>
    <cellStyle name="Status" xfId="18"/>
    <cellStyle name="Text" xfId="19"/>
    <cellStyle name="Valuta" xfId="20" builtinId="4"/>
    <cellStyle name="Warning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tabSelected="1" topLeftCell="A4" workbookViewId="0">
      <selection activeCell="H13" sqref="H13"/>
    </sheetView>
  </sheetViews>
  <sheetFormatPr defaultColWidth="9.28515625" defaultRowHeight="15.75" x14ac:dyDescent="0.25"/>
  <cols>
    <col min="1" max="1" width="60.7109375" style="39" customWidth="1"/>
    <col min="2" max="2" width="18.5703125" style="39" customWidth="1"/>
    <col min="3" max="3" width="19.28515625" style="39" customWidth="1"/>
    <col min="4" max="4" width="18.5703125" style="39" customWidth="1"/>
    <col min="5" max="5" width="19.28515625" style="39" customWidth="1"/>
    <col min="6" max="6" width="25.5703125" style="39" customWidth="1"/>
    <col min="7" max="7" width="26.5703125" style="39" customWidth="1"/>
    <col min="8" max="8" width="19.5703125" style="39" customWidth="1"/>
    <col min="9" max="9" width="20" style="39" customWidth="1"/>
    <col min="10" max="10" width="21.28515625" style="39" customWidth="1"/>
    <col min="11" max="16384" width="9.28515625" style="39"/>
  </cols>
  <sheetData>
    <row r="1" spans="1:15" ht="24" customHeight="1" x14ac:dyDescent="0.25">
      <c r="A1" s="129" t="s">
        <v>128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38"/>
    </row>
    <row r="2" spans="1:15" ht="24" customHeight="1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38"/>
    </row>
    <row r="3" spans="1:15" ht="24" customHeight="1" x14ac:dyDescent="0.25">
      <c r="A3" s="132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  <c r="O3" s="38"/>
    </row>
    <row r="4" spans="1:15" ht="21" customHeight="1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38"/>
    </row>
    <row r="5" spans="1:15" x14ac:dyDescent="0.25">
      <c r="A5" s="135" t="s">
        <v>133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</row>
    <row r="6" spans="1:15" x14ac:dyDescent="0.2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</row>
    <row r="7" spans="1:15" x14ac:dyDescent="0.25">
      <c r="A7" s="87" t="s">
        <v>2</v>
      </c>
      <c r="B7" s="88">
        <v>6</v>
      </c>
      <c r="C7" s="89"/>
      <c r="D7" s="89"/>
      <c r="E7" s="90"/>
    </row>
    <row r="8" spans="1:15" x14ac:dyDescent="0.25">
      <c r="A8" s="87"/>
      <c r="B8" s="88" t="s">
        <v>3</v>
      </c>
      <c r="C8" s="88" t="s">
        <v>4</v>
      </c>
      <c r="D8" s="88" t="s">
        <v>5</v>
      </c>
      <c r="E8" s="88" t="s">
        <v>6</v>
      </c>
      <c r="F8" s="88" t="s">
        <v>136</v>
      </c>
      <c r="G8" s="88" t="s">
        <v>137</v>
      </c>
    </row>
    <row r="9" spans="1:15" ht="47.25" x14ac:dyDescent="0.25">
      <c r="A9" s="91" t="s">
        <v>135</v>
      </c>
      <c r="B9" s="127">
        <f>1381000*6</f>
        <v>8286000</v>
      </c>
      <c r="C9" s="127">
        <f>721000*6</f>
        <v>4326000</v>
      </c>
      <c r="D9" s="127">
        <f>B9+C9</f>
        <v>12612000</v>
      </c>
      <c r="E9" s="128">
        <f>D9*0.3</f>
        <v>3783600</v>
      </c>
      <c r="F9" s="128">
        <f>B9*0.3</f>
        <v>2485800</v>
      </c>
      <c r="G9" s="128">
        <f>C9*0.3</f>
        <v>1297800</v>
      </c>
      <c r="I9" s="39" t="s">
        <v>7</v>
      </c>
    </row>
    <row r="10" spans="1:15" x14ac:dyDescent="0.25">
      <c r="A10" s="41"/>
      <c r="B10" s="48"/>
      <c r="D10" s="48"/>
    </row>
    <row r="11" spans="1:15" x14ac:dyDescent="0.25">
      <c r="A11" s="41"/>
      <c r="F11" s="42"/>
      <c r="G11" s="42"/>
      <c r="H11" s="42"/>
      <c r="I11" s="42"/>
    </row>
    <row r="12" spans="1:15" x14ac:dyDescent="0.25">
      <c r="A12" s="138" t="s">
        <v>8</v>
      </c>
      <c r="B12" s="139" t="s">
        <v>9</v>
      </c>
      <c r="C12" s="139"/>
      <c r="D12" s="139" t="s">
        <v>10</v>
      </c>
      <c r="E12" s="139"/>
      <c r="F12" s="42"/>
      <c r="G12" s="42"/>
      <c r="H12" s="140"/>
      <c r="I12" s="140"/>
    </row>
    <row r="13" spans="1:15" ht="47.25" x14ac:dyDescent="0.25">
      <c r="A13" s="138"/>
      <c r="B13" s="93" t="s">
        <v>11</v>
      </c>
      <c r="C13" s="93" t="s">
        <v>126</v>
      </c>
      <c r="D13" s="93" t="s">
        <v>11</v>
      </c>
      <c r="E13" s="93" t="s">
        <v>12</v>
      </c>
      <c r="F13" s="43"/>
      <c r="G13" s="43"/>
      <c r="H13" s="43"/>
      <c r="I13" s="43" t="s">
        <v>7</v>
      </c>
    </row>
    <row r="14" spans="1:15" ht="20.25" customHeight="1" x14ac:dyDescent="0.25">
      <c r="A14" s="94" t="s">
        <v>13</v>
      </c>
      <c r="B14" s="92">
        <f>'SCHEDA 4 - PRESTAZIONI'!E34+'SCHEDA 4 - PRESTAZIONI'!E40</f>
        <v>0</v>
      </c>
      <c r="C14" s="92">
        <f>B14*B$7</f>
        <v>0</v>
      </c>
      <c r="D14" s="92">
        <f>'SCHEDA 4 - PRESTAZIONI'!G34+'SCHEDA 4 - PRESTAZIONI'!G40</f>
        <v>0</v>
      </c>
      <c r="E14" s="92">
        <f>D14*B7</f>
        <v>0</v>
      </c>
      <c r="F14" s="44" t="s">
        <v>14</v>
      </c>
      <c r="G14" s="44"/>
      <c r="H14" s="44"/>
      <c r="I14" s="44"/>
    </row>
    <row r="15" spans="1:15" ht="20.25" customHeight="1" x14ac:dyDescent="0.25">
      <c r="A15" s="91" t="s">
        <v>15</v>
      </c>
      <c r="B15" s="92">
        <f>'SCHEDA 1 - SINTESI'!K23+'SCHEDA 2 - NOLEGGIO E AT DM-IVD'!K26</f>
        <v>0</v>
      </c>
      <c r="C15" s="92">
        <f>B15*B$7</f>
        <v>0</v>
      </c>
      <c r="D15" s="92">
        <f>'SCHEDA 2 - NOLEGGIO E AT DM-IVD'!$K$26</f>
        <v>0</v>
      </c>
      <c r="E15" s="92">
        <f>D15*B$7</f>
        <v>0</v>
      </c>
      <c r="F15" s="44" t="s">
        <v>16</v>
      </c>
      <c r="G15" s="44"/>
      <c r="H15" s="44"/>
      <c r="I15" s="44"/>
    </row>
    <row r="16" spans="1:15" ht="20.25" customHeight="1" x14ac:dyDescent="0.25">
      <c r="A16" s="91" t="s">
        <v>17</v>
      </c>
      <c r="B16" s="92">
        <f>'SCHEDA 2 - NOLEGGIO E AT DM-IVD'!$K$24</f>
        <v>0</v>
      </c>
      <c r="C16" s="92">
        <f>B16*B$7</f>
        <v>0</v>
      </c>
      <c r="D16" s="92">
        <f>'SCHEDA 2 - NOLEGGIO E AT DM-IVD'!$K$27</f>
        <v>0</v>
      </c>
      <c r="E16" s="92">
        <f t="shared" ref="E16:E18" si="0">D16*B$7</f>
        <v>0</v>
      </c>
      <c r="F16" s="44" t="s">
        <v>16</v>
      </c>
      <c r="G16" s="44"/>
      <c r="H16" s="44"/>
      <c r="I16" s="44"/>
    </row>
    <row r="17" spans="1:9" ht="20.25" customHeight="1" x14ac:dyDescent="0.25">
      <c r="A17" s="91" t="s">
        <v>18</v>
      </c>
      <c r="B17" s="92">
        <f>'SCHEDA 3 - NOL E AT NON DM-IVD'!K23</f>
        <v>0</v>
      </c>
      <c r="C17" s="92">
        <f>B17*B$7</f>
        <v>0</v>
      </c>
      <c r="D17" s="92">
        <f>'SCHEDA 3 - NOL E AT NON DM-IVD'!K26</f>
        <v>0</v>
      </c>
      <c r="E17" s="92">
        <f t="shared" si="0"/>
        <v>0</v>
      </c>
      <c r="F17" s="44" t="s">
        <v>19</v>
      </c>
      <c r="G17" s="44"/>
      <c r="H17" s="44"/>
      <c r="I17" s="44"/>
    </row>
    <row r="18" spans="1:9" ht="20.25" customHeight="1" thickBot="1" x14ac:dyDescent="0.3">
      <c r="A18" s="49" t="s">
        <v>20</v>
      </c>
      <c r="B18" s="50">
        <f>'SCHEDA 3 - NOL E AT NON DM-IVD'!K24</f>
        <v>0</v>
      </c>
      <c r="C18" s="50">
        <f>B18*B$7</f>
        <v>0</v>
      </c>
      <c r="D18" s="50">
        <f>'SCHEDA 3 - NOL E AT NON DM-IVD'!K27</f>
        <v>0</v>
      </c>
      <c r="E18" s="123">
        <f t="shared" si="0"/>
        <v>0</v>
      </c>
      <c r="F18" s="44" t="s">
        <v>19</v>
      </c>
      <c r="G18" s="44"/>
      <c r="H18" s="44"/>
      <c r="I18" s="44"/>
    </row>
    <row r="19" spans="1:9" ht="32.25" customHeight="1" thickBot="1" x14ac:dyDescent="0.3">
      <c r="A19" s="95" t="s">
        <v>21</v>
      </c>
      <c r="B19" s="124">
        <f>SUM(B14:B18)</f>
        <v>0</v>
      </c>
      <c r="C19" s="125">
        <f>SUM(C14:C18)</f>
        <v>0</v>
      </c>
      <c r="D19" s="124">
        <f>SUM(D14:D18)</f>
        <v>0</v>
      </c>
      <c r="E19" s="126">
        <f>SUM(E14:E18)</f>
        <v>0</v>
      </c>
      <c r="F19" s="153"/>
      <c r="G19" s="153"/>
      <c r="H19" s="153"/>
      <c r="I19" s="45"/>
    </row>
    <row r="20" spans="1:9" ht="20.25" customHeight="1" thickBot="1" x14ac:dyDescent="0.3">
      <c r="A20" s="96" t="s">
        <v>127</v>
      </c>
      <c r="B20" s="150">
        <f>(C19+E19)</f>
        <v>0</v>
      </c>
      <c r="C20" s="151"/>
      <c r="D20" s="151"/>
      <c r="E20" s="152"/>
      <c r="F20" s="153"/>
      <c r="G20" s="153"/>
      <c r="H20" s="153"/>
      <c r="I20" s="45"/>
    </row>
    <row r="21" spans="1:9" ht="31.5" customHeight="1" thickBot="1" x14ac:dyDescent="0.3">
      <c r="A21" s="141" t="s">
        <v>125</v>
      </c>
      <c r="B21" s="142"/>
      <c r="C21" s="154">
        <f>SUM(C15:C18)+SUM(E15:E18)</f>
        <v>0</v>
      </c>
      <c r="D21" s="148"/>
      <c r="E21" s="155"/>
      <c r="F21" s="143" t="s">
        <v>134</v>
      </c>
      <c r="G21" s="144"/>
      <c r="H21" s="145"/>
      <c r="I21" s="45"/>
    </row>
    <row r="22" spans="1:9" s="42" customFormat="1" ht="20.25" customHeight="1" thickBot="1" x14ac:dyDescent="0.3">
      <c r="A22" s="146" t="s">
        <v>22</v>
      </c>
      <c r="B22" s="147"/>
      <c r="C22" s="156"/>
      <c r="D22" s="157"/>
      <c r="E22" s="158"/>
      <c r="F22" s="148"/>
      <c r="G22" s="148"/>
      <c r="H22" s="149"/>
      <c r="I22" s="45"/>
    </row>
    <row r="23" spans="1:9" s="42" customFormat="1" ht="20.25" customHeight="1" x14ac:dyDescent="0.25">
      <c r="A23" s="119"/>
      <c r="B23" s="47"/>
      <c r="C23" s="47"/>
      <c r="D23" s="47"/>
      <c r="E23" s="120"/>
      <c r="F23" s="45"/>
      <c r="G23" s="45"/>
      <c r="H23" s="45"/>
      <c r="I23" s="45"/>
    </row>
    <row r="24" spans="1:9" s="42" customFormat="1" ht="48" customHeight="1" x14ac:dyDescent="0.25">
      <c r="A24" s="97">
        <f>C21</f>
        <v>0</v>
      </c>
      <c r="B24" s="98" t="s">
        <v>24</v>
      </c>
      <c r="C24" s="98" t="s">
        <v>25</v>
      </c>
      <c r="D24" s="99" t="s">
        <v>26</v>
      </c>
      <c r="E24" s="121"/>
      <c r="F24" s="59"/>
      <c r="G24" s="59"/>
      <c r="H24" s="39"/>
      <c r="I24" s="45"/>
    </row>
    <row r="25" spans="1:9" ht="35.25" customHeight="1" x14ac:dyDescent="0.25">
      <c r="A25" s="100" t="s">
        <v>27</v>
      </c>
      <c r="B25" s="101" t="s">
        <v>28</v>
      </c>
      <c r="C25" s="101" t="s">
        <v>28</v>
      </c>
      <c r="D25" s="101" t="s">
        <v>23</v>
      </c>
      <c r="E25" s="122"/>
      <c r="F25" s="60"/>
      <c r="G25" s="60"/>
      <c r="I25" s="45"/>
    </row>
    <row r="26" spans="1:9" ht="20.25" customHeight="1" x14ac:dyDescent="0.25">
      <c r="A26" s="46"/>
      <c r="B26" s="47"/>
      <c r="C26" s="44"/>
      <c r="D26" s="47"/>
      <c r="E26" s="44"/>
      <c r="F26" s="45"/>
      <c r="G26" s="45"/>
      <c r="H26" s="45"/>
      <c r="I26" s="42"/>
    </row>
    <row r="27" spans="1:9" s="51" customFormat="1" x14ac:dyDescent="0.25">
      <c r="A27" s="40"/>
      <c r="B27" s="39"/>
      <c r="C27" s="39"/>
      <c r="D27" s="39"/>
      <c r="E27" s="39"/>
      <c r="F27" s="39"/>
      <c r="G27" s="39"/>
    </row>
    <row r="28" spans="1:9" x14ac:dyDescent="0.25">
      <c r="A28" s="40"/>
    </row>
    <row r="29" spans="1:9" x14ac:dyDescent="0.25">
      <c r="A29" s="40"/>
    </row>
    <row r="30" spans="1:9" x14ac:dyDescent="0.25">
      <c r="A30" s="40"/>
    </row>
    <row r="31" spans="1:9" x14ac:dyDescent="0.25">
      <c r="A31" s="40"/>
    </row>
    <row r="32" spans="1:9" x14ac:dyDescent="0.25">
      <c r="A32" s="40"/>
    </row>
    <row r="33" spans="1:8" x14ac:dyDescent="0.25">
      <c r="A33" s="40"/>
      <c r="B33" s="41"/>
      <c r="C33" s="41"/>
      <c r="D33" s="41"/>
      <c r="E33" s="41"/>
      <c r="F33" s="41"/>
      <c r="G33" s="41"/>
      <c r="H33" s="41"/>
    </row>
    <row r="34" spans="1:8" x14ac:dyDescent="0.25">
      <c r="A34" s="40"/>
      <c r="B34" s="41"/>
      <c r="C34" s="41"/>
      <c r="D34" s="41"/>
      <c r="E34" s="41"/>
      <c r="F34" s="41"/>
      <c r="G34" s="41"/>
    </row>
    <row r="35" spans="1:8" x14ac:dyDescent="0.25">
      <c r="A35" s="40"/>
      <c r="B35" s="41"/>
      <c r="C35" s="41"/>
      <c r="D35" s="41"/>
      <c r="E35" s="41"/>
      <c r="F35" s="41"/>
      <c r="G35" s="41"/>
    </row>
    <row r="36" spans="1:8" x14ac:dyDescent="0.25">
      <c r="A36" s="40"/>
    </row>
    <row r="37" spans="1:8" x14ac:dyDescent="0.25">
      <c r="A37" s="40"/>
    </row>
    <row r="38" spans="1:8" x14ac:dyDescent="0.25">
      <c r="A38" s="40"/>
    </row>
    <row r="39" spans="1:8" x14ac:dyDescent="0.25">
      <c r="A39" s="40"/>
    </row>
    <row r="40" spans="1:8" x14ac:dyDescent="0.25">
      <c r="A40" s="40"/>
    </row>
    <row r="41" spans="1:8" x14ac:dyDescent="0.25">
      <c r="A41" s="40"/>
    </row>
    <row r="42" spans="1:8" x14ac:dyDescent="0.25">
      <c r="A42" s="40"/>
    </row>
    <row r="43" spans="1:8" x14ac:dyDescent="0.25">
      <c r="A43" s="40"/>
    </row>
    <row r="44" spans="1:8" x14ac:dyDescent="0.25">
      <c r="A44" s="40"/>
    </row>
    <row r="45" spans="1:8" x14ac:dyDescent="0.25">
      <c r="A45" s="40"/>
    </row>
    <row r="46" spans="1:8" x14ac:dyDescent="0.25">
      <c r="A46" s="40"/>
    </row>
    <row r="47" spans="1:8" x14ac:dyDescent="0.25">
      <c r="A47" s="40"/>
    </row>
    <row r="48" spans="1:8" x14ac:dyDescent="0.25">
      <c r="A48" s="40"/>
    </row>
    <row r="49" spans="1:1" x14ac:dyDescent="0.25">
      <c r="A49" s="40"/>
    </row>
    <row r="50" spans="1:1" x14ac:dyDescent="0.25">
      <c r="A50" s="40"/>
    </row>
    <row r="51" spans="1:1" x14ac:dyDescent="0.25">
      <c r="A51" s="40"/>
    </row>
    <row r="52" spans="1:1" x14ac:dyDescent="0.25">
      <c r="A52" s="40"/>
    </row>
    <row r="53" spans="1:1" x14ac:dyDescent="0.25">
      <c r="A53" s="40"/>
    </row>
    <row r="54" spans="1:1" x14ac:dyDescent="0.25">
      <c r="A54" s="40"/>
    </row>
    <row r="55" spans="1:1" x14ac:dyDescent="0.25">
      <c r="A55" s="40"/>
    </row>
    <row r="56" spans="1:1" x14ac:dyDescent="0.25">
      <c r="A56" s="40"/>
    </row>
    <row r="57" spans="1:1" x14ac:dyDescent="0.25">
      <c r="A57" s="40"/>
    </row>
    <row r="58" spans="1:1" x14ac:dyDescent="0.25">
      <c r="A58" s="40"/>
    </row>
    <row r="59" spans="1:1" x14ac:dyDescent="0.25">
      <c r="A59" s="40"/>
    </row>
    <row r="60" spans="1:1" x14ac:dyDescent="0.25">
      <c r="A60" s="40"/>
    </row>
    <row r="61" spans="1:1" x14ac:dyDescent="0.25">
      <c r="A61" s="40"/>
    </row>
    <row r="62" spans="1:1" x14ac:dyDescent="0.25">
      <c r="A62" s="40"/>
    </row>
    <row r="63" spans="1:1" x14ac:dyDescent="0.25">
      <c r="A63" s="40"/>
    </row>
    <row r="64" spans="1:1" x14ac:dyDescent="0.25">
      <c r="A64" s="40"/>
    </row>
    <row r="65" spans="1:1" x14ac:dyDescent="0.25">
      <c r="A65" s="40"/>
    </row>
    <row r="66" spans="1:1" x14ac:dyDescent="0.25">
      <c r="A66" s="40"/>
    </row>
    <row r="67" spans="1:1" x14ac:dyDescent="0.25">
      <c r="A67" s="40"/>
    </row>
    <row r="68" spans="1:1" x14ac:dyDescent="0.25">
      <c r="A68" s="40"/>
    </row>
    <row r="69" spans="1:1" x14ac:dyDescent="0.25">
      <c r="A69" s="40"/>
    </row>
    <row r="70" spans="1:1" x14ac:dyDescent="0.25">
      <c r="A70" s="40"/>
    </row>
    <row r="71" spans="1:1" x14ac:dyDescent="0.25">
      <c r="A71" s="40"/>
    </row>
    <row r="72" spans="1:1" x14ac:dyDescent="0.25">
      <c r="A72" s="40"/>
    </row>
    <row r="73" spans="1:1" x14ac:dyDescent="0.25">
      <c r="A73" s="40"/>
    </row>
    <row r="74" spans="1:1" x14ac:dyDescent="0.25">
      <c r="A74" s="40"/>
    </row>
    <row r="75" spans="1:1" x14ac:dyDescent="0.25">
      <c r="A75" s="40"/>
    </row>
    <row r="76" spans="1:1" x14ac:dyDescent="0.25">
      <c r="A76" s="40"/>
    </row>
    <row r="77" spans="1:1" x14ac:dyDescent="0.25">
      <c r="A77" s="40"/>
    </row>
    <row r="78" spans="1:1" x14ac:dyDescent="0.25">
      <c r="A78" s="40"/>
    </row>
    <row r="79" spans="1:1" x14ac:dyDescent="0.25">
      <c r="A79" s="40"/>
    </row>
    <row r="80" spans="1:1" x14ac:dyDescent="0.25">
      <c r="A80" s="40"/>
    </row>
    <row r="81" spans="1:1" x14ac:dyDescent="0.25">
      <c r="A81" s="40"/>
    </row>
    <row r="82" spans="1:1" x14ac:dyDescent="0.25">
      <c r="A82" s="40"/>
    </row>
    <row r="83" spans="1:1" x14ac:dyDescent="0.25">
      <c r="A83" s="40"/>
    </row>
    <row r="84" spans="1:1" x14ac:dyDescent="0.25">
      <c r="A84" s="40"/>
    </row>
    <row r="85" spans="1:1" x14ac:dyDescent="0.25">
      <c r="A85" s="40"/>
    </row>
    <row r="86" spans="1:1" x14ac:dyDescent="0.25">
      <c r="A86" s="40"/>
    </row>
    <row r="87" spans="1:1" x14ac:dyDescent="0.25">
      <c r="A87" s="40"/>
    </row>
    <row r="88" spans="1:1" x14ac:dyDescent="0.25">
      <c r="A88" s="40"/>
    </row>
    <row r="89" spans="1:1" x14ac:dyDescent="0.25">
      <c r="A89" s="40"/>
    </row>
    <row r="90" spans="1:1" x14ac:dyDescent="0.25">
      <c r="A90" s="40"/>
    </row>
    <row r="91" spans="1:1" x14ac:dyDescent="0.25">
      <c r="A91" s="40"/>
    </row>
    <row r="92" spans="1:1" x14ac:dyDescent="0.25">
      <c r="A92" s="40"/>
    </row>
    <row r="93" spans="1:1" x14ac:dyDescent="0.25">
      <c r="A93" s="40"/>
    </row>
    <row r="94" spans="1:1" x14ac:dyDescent="0.25">
      <c r="A94" s="40"/>
    </row>
    <row r="95" spans="1:1" x14ac:dyDescent="0.25">
      <c r="A95" s="40"/>
    </row>
    <row r="96" spans="1:1" x14ac:dyDescent="0.25">
      <c r="A96" s="40"/>
    </row>
    <row r="97" spans="1:1" x14ac:dyDescent="0.25">
      <c r="A97" s="40"/>
    </row>
    <row r="98" spans="1:1" x14ac:dyDescent="0.25">
      <c r="A98" s="40"/>
    </row>
    <row r="99" spans="1:1" x14ac:dyDescent="0.25">
      <c r="A99" s="40"/>
    </row>
    <row r="100" spans="1:1" x14ac:dyDescent="0.25">
      <c r="A100" s="40"/>
    </row>
    <row r="101" spans="1:1" x14ac:dyDescent="0.25">
      <c r="A101" s="40"/>
    </row>
  </sheetData>
  <mergeCells count="15">
    <mergeCell ref="A21:B21"/>
    <mergeCell ref="F21:H21"/>
    <mergeCell ref="A22:B22"/>
    <mergeCell ref="F22:H22"/>
    <mergeCell ref="B20:E20"/>
    <mergeCell ref="F19:H20"/>
    <mergeCell ref="C21:E21"/>
    <mergeCell ref="C22:E22"/>
    <mergeCell ref="A1:N1"/>
    <mergeCell ref="A3:N3"/>
    <mergeCell ref="A5:N5"/>
    <mergeCell ref="A12:A13"/>
    <mergeCell ref="B12:C12"/>
    <mergeCell ref="D12:E12"/>
    <mergeCell ref="H12:I12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&amp;RSCHEDA 1</oddHeader>
  </headerFooter>
  <ignoredErrors>
    <ignoredError sqref="D15:D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showRowColHeaders="0" workbookViewId="0">
      <selection activeCell="K11" sqref="K11:L20"/>
    </sheetView>
  </sheetViews>
  <sheetFormatPr defaultColWidth="9" defaultRowHeight="13.15" customHeight="1" x14ac:dyDescent="0.2"/>
  <cols>
    <col min="1" max="1" width="20.28515625" customWidth="1"/>
    <col min="2" max="2" width="16.5703125" customWidth="1"/>
    <col min="3" max="3" width="11.42578125" customWidth="1"/>
    <col min="4" max="5" width="12.28515625" customWidth="1"/>
    <col min="6" max="6" width="14.28515625" customWidth="1"/>
    <col min="7" max="7" width="17.7109375" customWidth="1"/>
    <col min="8" max="8" width="11.7109375" bestFit="1" customWidth="1"/>
    <col min="9" max="9" width="12.42578125" customWidth="1"/>
    <col min="10" max="10" width="13.5703125" customWidth="1"/>
    <col min="11" max="11" width="18.7109375" customWidth="1"/>
    <col min="12" max="13" width="19.28515625" customWidth="1"/>
    <col min="14" max="14" width="19.7109375" customWidth="1"/>
    <col min="15" max="15" width="19.28515625" customWidth="1"/>
    <col min="16" max="16" width="19.7109375" customWidth="1"/>
  </cols>
  <sheetData>
    <row r="1" spans="1:16" ht="24" customHeight="1" x14ac:dyDescent="0.2">
      <c r="A1" s="160" t="s">
        <v>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</row>
    <row r="2" spans="1:16" ht="27" customHeight="1" x14ac:dyDescent="0.2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11"/>
      <c r="N2" s="112"/>
      <c r="O2" s="1"/>
    </row>
    <row r="3" spans="1:16" s="23" customFormat="1" ht="27" customHeight="1" x14ac:dyDescent="0.2">
      <c r="A3" s="165" t="s">
        <v>129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13"/>
      <c r="N3" s="112"/>
    </row>
    <row r="4" spans="1:16" ht="27" customHeigh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11"/>
      <c r="N4" s="112"/>
      <c r="O4" s="1"/>
    </row>
    <row r="5" spans="1:16" ht="21" customHeight="1" x14ac:dyDescent="0.25">
      <c r="A5" s="167" t="s">
        <v>130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14"/>
      <c r="N5" s="115"/>
      <c r="O5" s="2"/>
    </row>
    <row r="6" spans="1:16" ht="6" customHeight="1" x14ac:dyDescent="0.25">
      <c r="A6" s="3"/>
      <c r="B6" s="3"/>
      <c r="C6" s="3"/>
      <c r="D6" s="3"/>
      <c r="E6" s="3"/>
      <c r="F6" s="1"/>
      <c r="G6" s="1"/>
      <c r="H6" s="1"/>
      <c r="I6" s="1"/>
      <c r="J6" s="2"/>
      <c r="K6" s="2"/>
      <c r="L6" s="2"/>
      <c r="M6" s="2"/>
      <c r="O6" s="2"/>
    </row>
    <row r="7" spans="1:16" ht="17.25" customHeight="1" x14ac:dyDescent="0.25">
      <c r="A7" s="159" t="s">
        <v>30</v>
      </c>
      <c r="B7" s="159"/>
      <c r="C7" s="159"/>
      <c r="D7" s="159"/>
      <c r="E7" s="159"/>
      <c r="F7" s="159"/>
      <c r="G7" s="1"/>
      <c r="H7" s="1"/>
      <c r="I7" s="1"/>
      <c r="J7" s="1"/>
      <c r="K7" s="1"/>
      <c r="L7" s="2"/>
      <c r="M7" s="2"/>
      <c r="N7" s="2"/>
      <c r="O7" s="2"/>
      <c r="P7" s="2"/>
    </row>
    <row r="8" spans="1:16" ht="15" customHeight="1" x14ac:dyDescent="0.25">
      <c r="A8" s="4"/>
      <c r="B8" s="4"/>
      <c r="C8" s="4"/>
      <c r="D8" s="4"/>
      <c r="E8" s="4"/>
      <c r="F8" s="4"/>
    </row>
    <row r="9" spans="1:16" ht="19.5" customHeight="1" x14ac:dyDescent="0.25">
      <c r="A9" s="5" t="s">
        <v>31</v>
      </c>
      <c r="B9" s="5"/>
      <c r="C9" s="5"/>
      <c r="D9" s="5"/>
      <c r="E9" s="5"/>
      <c r="F9" s="5"/>
      <c r="G9" s="5"/>
      <c r="M9" s="169" t="s">
        <v>3</v>
      </c>
      <c r="N9" s="169"/>
      <c r="O9" s="169" t="s">
        <v>4</v>
      </c>
      <c r="P9" s="169"/>
    </row>
    <row r="10" spans="1:16" ht="50.25" customHeight="1" x14ac:dyDescent="0.2">
      <c r="A10" s="10" t="s">
        <v>32</v>
      </c>
      <c r="B10" s="10" t="s">
        <v>33</v>
      </c>
      <c r="C10" s="10" t="s">
        <v>34</v>
      </c>
      <c r="D10" s="10" t="s">
        <v>35</v>
      </c>
      <c r="E10" s="10" t="s">
        <v>36</v>
      </c>
      <c r="F10" s="10" t="s">
        <v>37</v>
      </c>
      <c r="G10" s="10" t="s">
        <v>38</v>
      </c>
      <c r="H10" s="10" t="s">
        <v>39</v>
      </c>
      <c r="I10" s="10" t="s">
        <v>40</v>
      </c>
      <c r="J10" s="10" t="s">
        <v>41</v>
      </c>
      <c r="K10" s="10" t="s">
        <v>42</v>
      </c>
      <c r="L10" s="10" t="s">
        <v>43</v>
      </c>
      <c r="M10" s="10" t="s">
        <v>44</v>
      </c>
      <c r="N10" s="10" t="s">
        <v>45</v>
      </c>
      <c r="O10" s="10" t="s">
        <v>44</v>
      </c>
      <c r="P10" s="10" t="s">
        <v>45</v>
      </c>
    </row>
    <row r="11" spans="1:16" ht="25.5" customHeight="1" x14ac:dyDescent="0.2">
      <c r="A11" s="11"/>
      <c r="B11" s="11"/>
      <c r="C11" s="12"/>
      <c r="D11" s="11"/>
      <c r="E11" s="11"/>
      <c r="F11" s="12"/>
      <c r="G11" s="12"/>
      <c r="H11" s="12"/>
      <c r="I11" s="12"/>
      <c r="J11" s="12"/>
      <c r="K11" s="24"/>
      <c r="L11" s="24"/>
      <c r="M11" s="24">
        <f>K11*D11</f>
        <v>0</v>
      </c>
      <c r="N11" s="24">
        <f>L11*D11</f>
        <v>0</v>
      </c>
      <c r="O11" s="24">
        <f>K11*D11</f>
        <v>0</v>
      </c>
      <c r="P11" s="24">
        <f>L11*D11</f>
        <v>0</v>
      </c>
    </row>
    <row r="12" spans="1:16" ht="13.15" customHeight="1" x14ac:dyDescent="0.2">
      <c r="A12" s="12"/>
      <c r="B12" s="12"/>
      <c r="C12" s="12"/>
      <c r="D12" s="11"/>
      <c r="E12" s="11"/>
      <c r="F12" s="12"/>
      <c r="G12" s="12"/>
      <c r="H12" s="12"/>
      <c r="I12" s="12"/>
      <c r="J12" s="12"/>
      <c r="K12" s="24"/>
      <c r="L12" s="24"/>
      <c r="M12" s="24">
        <f>K12*D12</f>
        <v>0</v>
      </c>
      <c r="N12" s="24">
        <f t="shared" ref="N12:N20" si="0">L12*D12</f>
        <v>0</v>
      </c>
      <c r="O12" s="24">
        <f t="shared" ref="O12:O20" si="1">K12*D12</f>
        <v>0</v>
      </c>
      <c r="P12" s="24">
        <f t="shared" ref="P12:P20" si="2">L12*D12</f>
        <v>0</v>
      </c>
    </row>
    <row r="13" spans="1:16" ht="13.15" customHeight="1" x14ac:dyDescent="0.2">
      <c r="A13" s="12"/>
      <c r="B13" s="12"/>
      <c r="C13" s="12"/>
      <c r="D13" s="11"/>
      <c r="E13" s="11"/>
      <c r="F13" s="12"/>
      <c r="G13" s="12"/>
      <c r="H13" s="12"/>
      <c r="I13" s="12"/>
      <c r="J13" s="12"/>
      <c r="K13" s="24"/>
      <c r="L13" s="24"/>
      <c r="M13" s="24">
        <f>K13*D13</f>
        <v>0</v>
      </c>
      <c r="N13" s="24">
        <f t="shared" si="0"/>
        <v>0</v>
      </c>
      <c r="O13" s="24">
        <f t="shared" si="1"/>
        <v>0</v>
      </c>
      <c r="P13" s="24">
        <f t="shared" si="2"/>
        <v>0</v>
      </c>
    </row>
    <row r="14" spans="1:16" ht="13.15" customHeight="1" x14ac:dyDescent="0.2">
      <c r="A14" s="13"/>
      <c r="B14" s="12"/>
      <c r="C14" s="12"/>
      <c r="D14" s="11"/>
      <c r="E14" s="11"/>
      <c r="F14" s="12"/>
      <c r="G14" s="12"/>
      <c r="H14" s="12"/>
      <c r="I14" s="12"/>
      <c r="J14" s="12"/>
      <c r="K14" s="24"/>
      <c r="L14" s="24"/>
      <c r="M14" s="24">
        <f t="shared" ref="M14:M20" si="3">K14*D14</f>
        <v>0</v>
      </c>
      <c r="N14" s="24">
        <f t="shared" si="0"/>
        <v>0</v>
      </c>
      <c r="O14" s="24">
        <f t="shared" si="1"/>
        <v>0</v>
      </c>
      <c r="P14" s="24">
        <f t="shared" si="2"/>
        <v>0</v>
      </c>
    </row>
    <row r="15" spans="1:16" ht="13.15" customHeight="1" x14ac:dyDescent="0.2">
      <c r="A15" s="12"/>
      <c r="B15" s="12"/>
      <c r="C15" s="12"/>
      <c r="D15" s="11"/>
      <c r="E15" s="11"/>
      <c r="F15" s="12"/>
      <c r="G15" s="12"/>
      <c r="H15" s="12"/>
      <c r="I15" s="12"/>
      <c r="J15" s="12"/>
      <c r="K15" s="24"/>
      <c r="L15" s="24"/>
      <c r="M15" s="24">
        <f t="shared" si="3"/>
        <v>0</v>
      </c>
      <c r="N15" s="24">
        <f t="shared" si="0"/>
        <v>0</v>
      </c>
      <c r="O15" s="24">
        <f t="shared" si="1"/>
        <v>0</v>
      </c>
      <c r="P15" s="24">
        <f t="shared" si="2"/>
        <v>0</v>
      </c>
    </row>
    <row r="16" spans="1:16" ht="13.15" customHeight="1" x14ac:dyDescent="0.2">
      <c r="A16" s="12"/>
      <c r="B16" s="12"/>
      <c r="C16" s="14"/>
      <c r="D16" s="11"/>
      <c r="E16" s="11"/>
      <c r="F16" s="14"/>
      <c r="G16" s="12"/>
      <c r="H16" s="12"/>
      <c r="I16" s="12"/>
      <c r="J16" s="12"/>
      <c r="K16" s="24"/>
      <c r="L16" s="24"/>
      <c r="M16" s="24">
        <f t="shared" si="3"/>
        <v>0</v>
      </c>
      <c r="N16" s="24">
        <f t="shared" si="0"/>
        <v>0</v>
      </c>
      <c r="O16" s="24">
        <f t="shared" si="1"/>
        <v>0</v>
      </c>
      <c r="P16" s="24">
        <f t="shared" si="2"/>
        <v>0</v>
      </c>
    </row>
    <row r="17" spans="1:16" ht="13.15" customHeight="1" x14ac:dyDescent="0.2">
      <c r="A17" s="12"/>
      <c r="B17" s="12"/>
      <c r="C17" s="12"/>
      <c r="D17" s="11"/>
      <c r="E17" s="11"/>
      <c r="F17" s="12"/>
      <c r="G17" s="12"/>
      <c r="H17" s="12"/>
      <c r="I17" s="12"/>
      <c r="J17" s="12"/>
      <c r="K17" s="24"/>
      <c r="L17" s="24"/>
      <c r="M17" s="24">
        <f t="shared" si="3"/>
        <v>0</v>
      </c>
      <c r="N17" s="24">
        <f t="shared" si="0"/>
        <v>0</v>
      </c>
      <c r="O17" s="24">
        <f t="shared" si="1"/>
        <v>0</v>
      </c>
      <c r="P17" s="24">
        <f t="shared" si="2"/>
        <v>0</v>
      </c>
    </row>
    <row r="18" spans="1:16" ht="13.15" customHeight="1" x14ac:dyDescent="0.2">
      <c r="A18" s="12"/>
      <c r="B18" s="12"/>
      <c r="C18" s="12"/>
      <c r="D18" s="11"/>
      <c r="E18" s="11"/>
      <c r="F18" s="12"/>
      <c r="G18" s="12"/>
      <c r="H18" s="12"/>
      <c r="I18" s="12"/>
      <c r="J18" s="12"/>
      <c r="K18" s="24"/>
      <c r="L18" s="24"/>
      <c r="M18" s="24">
        <f t="shared" si="3"/>
        <v>0</v>
      </c>
      <c r="N18" s="24">
        <f t="shared" si="0"/>
        <v>0</v>
      </c>
      <c r="O18" s="24">
        <f t="shared" si="1"/>
        <v>0</v>
      </c>
      <c r="P18" s="24">
        <f t="shared" si="2"/>
        <v>0</v>
      </c>
    </row>
    <row r="19" spans="1:16" ht="13.15" customHeight="1" x14ac:dyDescent="0.2">
      <c r="A19" s="12"/>
      <c r="B19" s="12"/>
      <c r="C19" s="12"/>
      <c r="D19" s="11"/>
      <c r="E19" s="11"/>
      <c r="F19" s="12"/>
      <c r="G19" s="12"/>
      <c r="H19" s="12"/>
      <c r="I19" s="12"/>
      <c r="J19" s="12"/>
      <c r="K19" s="24"/>
      <c r="L19" s="24"/>
      <c r="M19" s="24">
        <f t="shared" si="3"/>
        <v>0</v>
      </c>
      <c r="N19" s="24">
        <f t="shared" si="0"/>
        <v>0</v>
      </c>
      <c r="O19" s="24">
        <f t="shared" si="1"/>
        <v>0</v>
      </c>
      <c r="P19" s="24">
        <f t="shared" si="2"/>
        <v>0</v>
      </c>
    </row>
    <row r="20" spans="1:16" ht="13.15" customHeight="1" x14ac:dyDescent="0.2">
      <c r="A20" s="12"/>
      <c r="B20" s="12"/>
      <c r="C20" s="12"/>
      <c r="D20" s="11"/>
      <c r="E20" s="11"/>
      <c r="F20" s="12"/>
      <c r="G20" s="12"/>
      <c r="H20" s="12"/>
      <c r="I20" s="12"/>
      <c r="J20" s="12"/>
      <c r="K20" s="24"/>
      <c r="L20" s="24"/>
      <c r="M20" s="24">
        <f t="shared" si="3"/>
        <v>0</v>
      </c>
      <c r="N20" s="24">
        <f t="shared" si="0"/>
        <v>0</v>
      </c>
      <c r="O20" s="24">
        <f t="shared" si="1"/>
        <v>0</v>
      </c>
      <c r="P20" s="24">
        <f t="shared" si="2"/>
        <v>0</v>
      </c>
    </row>
    <row r="21" spans="1:16" ht="9" customHeight="1" x14ac:dyDescent="0.2"/>
    <row r="22" spans="1:16" ht="13.15" customHeight="1" x14ac:dyDescent="0.2">
      <c r="A22" s="21"/>
      <c r="K22" s="22"/>
    </row>
    <row r="23" spans="1:16" ht="21.75" customHeight="1" x14ac:dyDescent="0.25">
      <c r="A23" s="169" t="s">
        <v>46</v>
      </c>
      <c r="B23" s="169"/>
      <c r="C23" s="169"/>
      <c r="D23" s="169"/>
      <c r="E23" s="169"/>
      <c r="F23" s="169"/>
      <c r="G23" s="169"/>
      <c r="H23" s="169"/>
      <c r="I23" s="169"/>
      <c r="J23" s="169"/>
      <c r="K23" s="52">
        <f>SUM(M11:M20)</f>
        <v>0</v>
      </c>
      <c r="L23" t="s">
        <v>3</v>
      </c>
    </row>
    <row r="24" spans="1:16" ht="21.75" customHeight="1" x14ac:dyDescent="0.25">
      <c r="A24" s="169" t="s">
        <v>47</v>
      </c>
      <c r="B24" s="169"/>
      <c r="C24" s="169"/>
      <c r="D24" s="169"/>
      <c r="E24" s="169"/>
      <c r="F24" s="169"/>
      <c r="G24" s="169"/>
      <c r="H24" s="169"/>
      <c r="I24" s="169"/>
      <c r="J24" s="169"/>
      <c r="K24" s="52">
        <f>SUM(N11:N20)</f>
        <v>0</v>
      </c>
      <c r="L24" t="s">
        <v>3</v>
      </c>
    </row>
    <row r="25" spans="1:16" ht="21.7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53"/>
    </row>
    <row r="26" spans="1:16" ht="21.75" customHeight="1" x14ac:dyDescent="0.25">
      <c r="A26" s="169" t="s">
        <v>46</v>
      </c>
      <c r="B26" s="169"/>
      <c r="C26" s="169"/>
      <c r="D26" s="169"/>
      <c r="E26" s="169"/>
      <c r="F26" s="169"/>
      <c r="G26" s="169"/>
      <c r="H26" s="169"/>
      <c r="I26" s="169"/>
      <c r="J26" s="169"/>
      <c r="K26" s="52">
        <f>SUM(O11:O20)</f>
        <v>0</v>
      </c>
      <c r="L26" t="s">
        <v>4</v>
      </c>
    </row>
    <row r="27" spans="1:16" ht="21.75" customHeight="1" x14ac:dyDescent="0.25">
      <c r="A27" s="169" t="s">
        <v>47</v>
      </c>
      <c r="B27" s="169"/>
      <c r="C27" s="169"/>
      <c r="D27" s="169"/>
      <c r="E27" s="169"/>
      <c r="F27" s="169"/>
      <c r="G27" s="169"/>
      <c r="H27" s="169"/>
      <c r="I27" s="169"/>
      <c r="J27" s="169"/>
      <c r="K27" s="52">
        <f>SUM(P11:P20)</f>
        <v>0</v>
      </c>
      <c r="L27" t="s">
        <v>4</v>
      </c>
    </row>
  </sheetData>
  <sheetProtection selectLockedCells="1" selectUnlockedCells="1"/>
  <mergeCells count="12">
    <mergeCell ref="A26:J26"/>
    <mergeCell ref="A27:J27"/>
    <mergeCell ref="M9:N9"/>
    <mergeCell ref="O9:P9"/>
    <mergeCell ref="A23:J23"/>
    <mergeCell ref="A24:J24"/>
    <mergeCell ref="A7:F7"/>
    <mergeCell ref="A1:N1"/>
    <mergeCell ref="A2:L2"/>
    <mergeCell ref="A3:L3"/>
    <mergeCell ref="A4:L4"/>
    <mergeCell ref="A5:L5"/>
  </mergeCells>
  <pageMargins left="0" right="0" top="0" bottom="0" header="0" footer="0"/>
  <pageSetup paperSize="9" scale="55" firstPageNumber="0" pageOrder="overThenDown" orientation="landscape" r:id="rId1"/>
  <headerFooter alignWithMargins="0">
    <oddHeader>&amp;RSCHEDA 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showRowColHeaders="0" topLeftCell="C7" workbookViewId="0">
      <selection activeCell="L18" sqref="L17:L18"/>
    </sheetView>
  </sheetViews>
  <sheetFormatPr defaultColWidth="9" defaultRowHeight="12.75" x14ac:dyDescent="0.2"/>
  <cols>
    <col min="1" max="1" width="20.28515625" customWidth="1"/>
    <col min="2" max="2" width="16.5703125" customWidth="1"/>
    <col min="3" max="3" width="11.42578125" customWidth="1"/>
    <col min="4" max="5" width="12.28515625" customWidth="1"/>
    <col min="6" max="6" width="14.28515625" customWidth="1"/>
    <col min="7" max="7" width="17.7109375" customWidth="1"/>
    <col min="8" max="8" width="11.7109375" bestFit="1" customWidth="1"/>
    <col min="9" max="9" width="12.42578125" customWidth="1"/>
    <col min="10" max="10" width="13.5703125" customWidth="1"/>
    <col min="11" max="11" width="18.7109375" customWidth="1"/>
    <col min="12" max="13" width="19.28515625" customWidth="1"/>
    <col min="14" max="14" width="19.7109375" customWidth="1"/>
    <col min="15" max="15" width="19.28515625" customWidth="1"/>
    <col min="16" max="16" width="19.7109375" customWidth="1"/>
  </cols>
  <sheetData>
    <row r="1" spans="1:16" ht="24" customHeight="1" x14ac:dyDescent="0.2">
      <c r="A1" s="170" t="s">
        <v>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1:16" ht="27" customHeight="1" x14ac:dyDescent="0.2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05"/>
      <c r="N2" s="106"/>
      <c r="O2" s="1"/>
    </row>
    <row r="3" spans="1:16" s="23" customFormat="1" ht="27" customHeight="1" x14ac:dyDescent="0.2">
      <c r="A3" s="173" t="s">
        <v>131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07"/>
      <c r="N3" s="108"/>
    </row>
    <row r="4" spans="1:16" ht="27" customHeight="1" x14ac:dyDescent="0.2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05"/>
      <c r="N4" s="106"/>
      <c r="O4" s="1"/>
    </row>
    <row r="5" spans="1:16" ht="21" customHeight="1" x14ac:dyDescent="0.25">
      <c r="A5" s="175" t="s">
        <v>132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09"/>
      <c r="N5" s="110"/>
      <c r="O5" s="2"/>
    </row>
    <row r="6" spans="1:16" ht="6" customHeight="1" x14ac:dyDescent="0.25">
      <c r="A6" s="3"/>
      <c r="B6" s="3"/>
      <c r="C6" s="3"/>
      <c r="D6" s="3"/>
      <c r="E6" s="3"/>
      <c r="F6" s="1"/>
      <c r="G6" s="1"/>
      <c r="H6" s="1"/>
      <c r="I6" s="1"/>
      <c r="J6" s="2"/>
      <c r="K6" s="2"/>
      <c r="L6" s="2"/>
      <c r="M6" s="2"/>
      <c r="O6" s="2"/>
    </row>
    <row r="7" spans="1:16" ht="17.25" customHeight="1" x14ac:dyDescent="0.25">
      <c r="A7" s="159" t="s">
        <v>48</v>
      </c>
      <c r="B7" s="159"/>
      <c r="C7" s="159"/>
      <c r="D7" s="159"/>
      <c r="E7" s="159"/>
      <c r="F7" s="159"/>
      <c r="G7" s="1"/>
      <c r="H7" s="1"/>
      <c r="I7" s="1"/>
      <c r="J7" s="1"/>
      <c r="K7" s="1"/>
      <c r="L7" s="2"/>
      <c r="M7" s="2"/>
      <c r="N7" s="2"/>
      <c r="O7" s="2"/>
      <c r="P7" s="2"/>
    </row>
    <row r="8" spans="1:16" ht="15" customHeight="1" x14ac:dyDescent="0.25">
      <c r="A8" s="4"/>
      <c r="B8" s="4"/>
      <c r="C8" s="4"/>
      <c r="D8" s="4"/>
      <c r="E8" s="4"/>
      <c r="F8" s="4"/>
    </row>
    <row r="9" spans="1:16" ht="19.5" customHeight="1" x14ac:dyDescent="0.25">
      <c r="A9" s="5" t="s">
        <v>31</v>
      </c>
      <c r="B9" s="5"/>
      <c r="C9" s="5"/>
      <c r="D9" s="5"/>
      <c r="E9" s="5"/>
      <c r="F9" s="5"/>
      <c r="G9" s="5"/>
      <c r="M9" s="169" t="s">
        <v>3</v>
      </c>
      <c r="N9" s="169"/>
      <c r="O9" s="169" t="s">
        <v>4</v>
      </c>
      <c r="P9" s="169"/>
    </row>
    <row r="10" spans="1:16" ht="50.25" customHeight="1" x14ac:dyDescent="0.2">
      <c r="A10" s="10" t="s">
        <v>32</v>
      </c>
      <c r="B10" s="10" t="s">
        <v>33</v>
      </c>
      <c r="C10" s="10" t="s">
        <v>34</v>
      </c>
      <c r="D10" s="10" t="s">
        <v>35</v>
      </c>
      <c r="E10" s="10" t="s">
        <v>36</v>
      </c>
      <c r="F10" s="10" t="s">
        <v>37</v>
      </c>
      <c r="G10" s="10" t="s">
        <v>38</v>
      </c>
      <c r="H10" s="10" t="s">
        <v>39</v>
      </c>
      <c r="I10" s="10" t="s">
        <v>40</v>
      </c>
      <c r="J10" s="10" t="s">
        <v>41</v>
      </c>
      <c r="K10" s="10" t="s">
        <v>42</v>
      </c>
      <c r="L10" s="10" t="s">
        <v>43</v>
      </c>
      <c r="M10" s="10" t="s">
        <v>44</v>
      </c>
      <c r="N10" s="10" t="s">
        <v>45</v>
      </c>
      <c r="O10" s="10" t="s">
        <v>44</v>
      </c>
      <c r="P10" s="10" t="s">
        <v>45</v>
      </c>
    </row>
    <row r="11" spans="1:16" ht="25.5" customHeight="1" x14ac:dyDescent="0.2">
      <c r="A11" s="11"/>
      <c r="B11" s="11"/>
      <c r="C11" s="12"/>
      <c r="D11" s="11"/>
      <c r="E11" s="11"/>
      <c r="F11" s="12"/>
      <c r="G11" s="12"/>
      <c r="H11" s="12"/>
      <c r="I11" s="12"/>
      <c r="J11" s="12"/>
      <c r="K11" s="24"/>
      <c r="L11" s="24"/>
      <c r="M11" s="24">
        <f>K11*D11</f>
        <v>0</v>
      </c>
      <c r="N11" s="24">
        <f>L11*D11</f>
        <v>0</v>
      </c>
      <c r="O11" s="24">
        <f>K11*D11</f>
        <v>0</v>
      </c>
      <c r="P11" s="24">
        <f>L11*D11</f>
        <v>0</v>
      </c>
    </row>
    <row r="12" spans="1:16" ht="13.15" customHeight="1" x14ac:dyDescent="0.2">
      <c r="A12" s="12"/>
      <c r="B12" s="12"/>
      <c r="C12" s="12"/>
      <c r="D12" s="11"/>
      <c r="E12" s="11"/>
      <c r="F12" s="12"/>
      <c r="G12" s="12"/>
      <c r="H12" s="12"/>
      <c r="I12" s="12"/>
      <c r="J12" s="12"/>
      <c r="K12" s="24"/>
      <c r="L12" s="24"/>
      <c r="M12" s="24">
        <f t="shared" ref="M12:M20" si="0">K12*D12</f>
        <v>0</v>
      </c>
      <c r="N12" s="24">
        <f t="shared" ref="N12:N20" si="1">L12*D12</f>
        <v>0</v>
      </c>
      <c r="O12" s="24">
        <f t="shared" ref="O12:O20" si="2">K12*D12</f>
        <v>0</v>
      </c>
      <c r="P12" s="24">
        <f t="shared" ref="P12:P20" si="3">L12*D12</f>
        <v>0</v>
      </c>
    </row>
    <row r="13" spans="1:16" ht="13.15" customHeight="1" x14ac:dyDescent="0.2">
      <c r="A13" s="12"/>
      <c r="B13" s="12"/>
      <c r="C13" s="12"/>
      <c r="D13" s="11"/>
      <c r="E13" s="11"/>
      <c r="F13" s="12"/>
      <c r="G13" s="12"/>
      <c r="H13" s="12"/>
      <c r="I13" s="12"/>
      <c r="J13" s="12"/>
      <c r="K13" s="24"/>
      <c r="L13" s="24"/>
      <c r="M13" s="24">
        <f t="shared" si="0"/>
        <v>0</v>
      </c>
      <c r="N13" s="24">
        <f t="shared" si="1"/>
        <v>0</v>
      </c>
      <c r="O13" s="24">
        <f t="shared" si="2"/>
        <v>0</v>
      </c>
      <c r="P13" s="24">
        <f t="shared" si="3"/>
        <v>0</v>
      </c>
    </row>
    <row r="14" spans="1:16" ht="13.15" customHeight="1" x14ac:dyDescent="0.2">
      <c r="A14" s="13"/>
      <c r="B14" s="12"/>
      <c r="C14" s="12"/>
      <c r="D14" s="11"/>
      <c r="E14" s="11"/>
      <c r="F14" s="12"/>
      <c r="G14" s="12"/>
      <c r="H14" s="12"/>
      <c r="I14" s="12"/>
      <c r="J14" s="12"/>
      <c r="K14" s="24"/>
      <c r="L14" s="24"/>
      <c r="M14" s="24">
        <f t="shared" si="0"/>
        <v>0</v>
      </c>
      <c r="N14" s="24">
        <f t="shared" si="1"/>
        <v>0</v>
      </c>
      <c r="O14" s="24">
        <f t="shared" si="2"/>
        <v>0</v>
      </c>
      <c r="P14" s="24">
        <f t="shared" si="3"/>
        <v>0</v>
      </c>
    </row>
    <row r="15" spans="1:16" ht="13.15" customHeight="1" x14ac:dyDescent="0.2">
      <c r="A15" s="12"/>
      <c r="B15" s="12"/>
      <c r="C15" s="12"/>
      <c r="D15" s="11"/>
      <c r="E15" s="11"/>
      <c r="F15" s="12"/>
      <c r="G15" s="12"/>
      <c r="H15" s="12"/>
      <c r="I15" s="12"/>
      <c r="J15" s="12"/>
      <c r="K15" s="24"/>
      <c r="L15" s="24"/>
      <c r="M15" s="24">
        <f t="shared" si="0"/>
        <v>0</v>
      </c>
      <c r="N15" s="24">
        <f t="shared" si="1"/>
        <v>0</v>
      </c>
      <c r="O15" s="24">
        <f t="shared" si="2"/>
        <v>0</v>
      </c>
      <c r="P15" s="24">
        <f t="shared" si="3"/>
        <v>0</v>
      </c>
    </row>
    <row r="16" spans="1:16" ht="13.15" customHeight="1" x14ac:dyDescent="0.2">
      <c r="A16" s="12"/>
      <c r="B16" s="12"/>
      <c r="C16" s="14"/>
      <c r="D16" s="11"/>
      <c r="E16" s="11"/>
      <c r="F16" s="14"/>
      <c r="G16" s="12"/>
      <c r="H16" s="12"/>
      <c r="I16" s="12"/>
      <c r="J16" s="12"/>
      <c r="K16" s="24"/>
      <c r="L16" s="24"/>
      <c r="M16" s="24">
        <f t="shared" si="0"/>
        <v>0</v>
      </c>
      <c r="N16" s="24">
        <f t="shared" si="1"/>
        <v>0</v>
      </c>
      <c r="O16" s="24">
        <f t="shared" si="2"/>
        <v>0</v>
      </c>
      <c r="P16" s="24">
        <f t="shared" si="3"/>
        <v>0</v>
      </c>
    </row>
    <row r="17" spans="1:16" ht="13.15" customHeight="1" x14ac:dyDescent="0.2">
      <c r="A17" s="12"/>
      <c r="B17" s="12"/>
      <c r="C17" s="12"/>
      <c r="D17" s="11"/>
      <c r="E17" s="11"/>
      <c r="F17" s="12"/>
      <c r="G17" s="12"/>
      <c r="H17" s="12"/>
      <c r="I17" s="12"/>
      <c r="J17" s="12"/>
      <c r="K17" s="24"/>
      <c r="L17" s="24"/>
      <c r="M17" s="24">
        <f t="shared" si="0"/>
        <v>0</v>
      </c>
      <c r="N17" s="24">
        <f t="shared" si="1"/>
        <v>0</v>
      </c>
      <c r="O17" s="24">
        <f t="shared" si="2"/>
        <v>0</v>
      </c>
      <c r="P17" s="24">
        <f t="shared" si="3"/>
        <v>0</v>
      </c>
    </row>
    <row r="18" spans="1:16" ht="13.15" customHeight="1" x14ac:dyDescent="0.2">
      <c r="A18" s="12"/>
      <c r="B18" s="12"/>
      <c r="C18" s="12"/>
      <c r="D18" s="11"/>
      <c r="E18" s="11"/>
      <c r="F18" s="12"/>
      <c r="G18" s="12"/>
      <c r="H18" s="12"/>
      <c r="I18" s="12"/>
      <c r="J18" s="12"/>
      <c r="K18" s="24"/>
      <c r="L18" s="24"/>
      <c r="M18" s="24">
        <f t="shared" si="0"/>
        <v>0</v>
      </c>
      <c r="N18" s="24">
        <f t="shared" si="1"/>
        <v>0</v>
      </c>
      <c r="O18" s="24">
        <f t="shared" si="2"/>
        <v>0</v>
      </c>
      <c r="P18" s="24">
        <f t="shared" si="3"/>
        <v>0</v>
      </c>
    </row>
    <row r="19" spans="1:16" ht="13.15" customHeight="1" x14ac:dyDescent="0.2">
      <c r="A19" s="12"/>
      <c r="B19" s="12"/>
      <c r="C19" s="12"/>
      <c r="D19" s="11"/>
      <c r="E19" s="11"/>
      <c r="F19" s="12"/>
      <c r="G19" s="12"/>
      <c r="H19" s="12"/>
      <c r="I19" s="12"/>
      <c r="J19" s="12"/>
      <c r="K19" s="24"/>
      <c r="L19" s="24"/>
      <c r="M19" s="24">
        <f t="shared" si="0"/>
        <v>0</v>
      </c>
      <c r="N19" s="24">
        <f t="shared" si="1"/>
        <v>0</v>
      </c>
      <c r="O19" s="24">
        <f t="shared" si="2"/>
        <v>0</v>
      </c>
      <c r="P19" s="24">
        <f t="shared" si="3"/>
        <v>0</v>
      </c>
    </row>
    <row r="20" spans="1:16" ht="13.15" customHeight="1" x14ac:dyDescent="0.2">
      <c r="A20" s="12"/>
      <c r="B20" s="12"/>
      <c r="C20" s="12"/>
      <c r="D20" s="11"/>
      <c r="E20" s="11"/>
      <c r="F20" s="12"/>
      <c r="G20" s="12"/>
      <c r="H20" s="12"/>
      <c r="I20" s="12"/>
      <c r="J20" s="12"/>
      <c r="K20" s="24"/>
      <c r="L20" s="24"/>
      <c r="M20" s="24">
        <f t="shared" si="0"/>
        <v>0</v>
      </c>
      <c r="N20" s="24">
        <f t="shared" si="1"/>
        <v>0</v>
      </c>
      <c r="O20" s="24">
        <f t="shared" si="2"/>
        <v>0</v>
      </c>
      <c r="P20" s="24">
        <f t="shared" si="3"/>
        <v>0</v>
      </c>
    </row>
    <row r="21" spans="1:16" ht="9" customHeight="1" x14ac:dyDescent="0.2"/>
    <row r="22" spans="1:16" ht="13.15" customHeight="1" x14ac:dyDescent="0.2">
      <c r="A22" s="21"/>
      <c r="K22" s="22"/>
    </row>
    <row r="23" spans="1:16" ht="21.75" customHeight="1" x14ac:dyDescent="0.25">
      <c r="A23" s="169" t="s">
        <v>46</v>
      </c>
      <c r="B23" s="169"/>
      <c r="C23" s="169"/>
      <c r="D23" s="169"/>
      <c r="E23" s="169"/>
      <c r="F23" s="169"/>
      <c r="G23" s="169"/>
      <c r="H23" s="169"/>
      <c r="I23" s="169"/>
      <c r="J23" s="169"/>
      <c r="K23" s="52">
        <f>SUM(M11:M20)</f>
        <v>0</v>
      </c>
      <c r="L23" t="s">
        <v>3</v>
      </c>
    </row>
    <row r="24" spans="1:16" ht="21.75" customHeight="1" x14ac:dyDescent="0.25">
      <c r="A24" s="169" t="s">
        <v>47</v>
      </c>
      <c r="B24" s="169"/>
      <c r="C24" s="169"/>
      <c r="D24" s="169"/>
      <c r="E24" s="169"/>
      <c r="F24" s="169"/>
      <c r="G24" s="169"/>
      <c r="H24" s="169"/>
      <c r="I24" s="169"/>
      <c r="J24" s="169"/>
      <c r="K24" s="52">
        <f>SUM(N11:N20)</f>
        <v>0</v>
      </c>
      <c r="L24" t="s">
        <v>3</v>
      </c>
    </row>
    <row r="25" spans="1:16" ht="21.7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53"/>
    </row>
    <row r="26" spans="1:16" ht="21.75" customHeight="1" x14ac:dyDescent="0.25">
      <c r="A26" s="169" t="s">
        <v>46</v>
      </c>
      <c r="B26" s="169"/>
      <c r="C26" s="169"/>
      <c r="D26" s="169"/>
      <c r="E26" s="169"/>
      <c r="F26" s="169"/>
      <c r="G26" s="169"/>
      <c r="H26" s="169"/>
      <c r="I26" s="169"/>
      <c r="J26" s="169"/>
      <c r="K26" s="52">
        <f>SUM(O11:O20)</f>
        <v>0</v>
      </c>
      <c r="L26" t="s">
        <v>4</v>
      </c>
    </row>
    <row r="27" spans="1:16" ht="21.75" customHeight="1" x14ac:dyDescent="0.25">
      <c r="A27" s="169" t="s">
        <v>47</v>
      </c>
      <c r="B27" s="169"/>
      <c r="C27" s="169"/>
      <c r="D27" s="169"/>
      <c r="E27" s="169"/>
      <c r="F27" s="169"/>
      <c r="G27" s="169"/>
      <c r="H27" s="169"/>
      <c r="I27" s="169"/>
      <c r="J27" s="169"/>
      <c r="K27" s="52">
        <f>SUM(P11:P20)</f>
        <v>0</v>
      </c>
      <c r="L27" t="s">
        <v>4</v>
      </c>
    </row>
  </sheetData>
  <mergeCells count="12">
    <mergeCell ref="A1:N1"/>
    <mergeCell ref="M9:N9"/>
    <mergeCell ref="O9:P9"/>
    <mergeCell ref="A26:J26"/>
    <mergeCell ref="A27:J27"/>
    <mergeCell ref="A2:L2"/>
    <mergeCell ref="A3:L3"/>
    <mergeCell ref="A4:L4"/>
    <mergeCell ref="A5:L5"/>
    <mergeCell ref="A7:F7"/>
    <mergeCell ref="A23:J23"/>
    <mergeCell ref="A24:J2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&amp;RSCHEDA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52" workbookViewId="0">
      <selection activeCell="B68" sqref="B68"/>
    </sheetView>
  </sheetViews>
  <sheetFormatPr defaultColWidth="9.28515625" defaultRowHeight="12.75" x14ac:dyDescent="0.2"/>
  <cols>
    <col min="1" max="1" width="13.42578125" customWidth="1"/>
    <col min="2" max="2" width="87.7109375" customWidth="1"/>
    <col min="3" max="3" width="23.5703125" customWidth="1"/>
    <col min="4" max="4" width="13" customWidth="1"/>
    <col min="5" max="5" width="19.7109375" customWidth="1"/>
    <col min="6" max="6" width="12.28515625" customWidth="1"/>
    <col min="7" max="7" width="20" customWidth="1"/>
  </cols>
  <sheetData>
    <row r="1" spans="1:7" ht="15" customHeight="1" x14ac:dyDescent="0.2">
      <c r="A1" s="181" t="s">
        <v>29</v>
      </c>
      <c r="B1" s="182"/>
      <c r="C1" s="182"/>
      <c r="D1" s="182"/>
      <c r="E1" s="182"/>
      <c r="F1" s="182"/>
      <c r="G1" s="183"/>
    </row>
    <row r="2" spans="1:7" ht="15" x14ac:dyDescent="0.2">
      <c r="A2" s="186"/>
      <c r="B2" s="187"/>
      <c r="C2" s="187"/>
      <c r="D2" s="187"/>
      <c r="E2" s="187"/>
      <c r="F2" s="187"/>
      <c r="G2" s="188"/>
    </row>
    <row r="3" spans="1:7" ht="15" x14ac:dyDescent="0.2">
      <c r="A3" s="186" t="s">
        <v>49</v>
      </c>
      <c r="B3" s="187"/>
      <c r="C3" s="187"/>
      <c r="D3" s="187"/>
      <c r="E3" s="187"/>
      <c r="F3" s="187"/>
      <c r="G3" s="188"/>
    </row>
    <row r="4" spans="1:7" ht="15" x14ac:dyDescent="0.2">
      <c r="A4" s="186"/>
      <c r="B4" s="187"/>
      <c r="C4" s="187"/>
      <c r="D4" s="187"/>
      <c r="E4" s="187"/>
      <c r="F4" s="187"/>
      <c r="G4" s="188"/>
    </row>
    <row r="5" spans="1:7" ht="15" x14ac:dyDescent="0.2">
      <c r="A5" s="189" t="s">
        <v>1</v>
      </c>
      <c r="B5" s="190"/>
      <c r="C5" s="190"/>
      <c r="D5" s="190"/>
      <c r="E5" s="190"/>
      <c r="F5" s="190"/>
      <c r="G5" s="191"/>
    </row>
    <row r="6" spans="1:7" ht="26.25" x14ac:dyDescent="0.4">
      <c r="A6" s="27"/>
      <c r="B6" s="27"/>
      <c r="C6" s="27"/>
      <c r="D6" s="27"/>
      <c r="E6" s="27"/>
    </row>
    <row r="7" spans="1:7" ht="15" x14ac:dyDescent="0.25">
      <c r="A7" s="28"/>
      <c r="B7" s="29"/>
      <c r="C7" s="32"/>
      <c r="D7" s="33"/>
      <c r="E7" s="33"/>
      <c r="F7" s="33"/>
      <c r="G7" s="33"/>
    </row>
    <row r="8" spans="1:7" ht="15" x14ac:dyDescent="0.25">
      <c r="A8" s="28"/>
      <c r="B8" s="29"/>
      <c r="C8" s="30"/>
      <c r="D8" s="31"/>
    </row>
    <row r="9" spans="1:7" ht="13.5" thickBot="1" x14ac:dyDescent="0.25"/>
    <row r="10" spans="1:7" ht="39.75" customHeight="1" x14ac:dyDescent="0.2">
      <c r="A10" s="8"/>
      <c r="B10" s="8"/>
      <c r="C10" s="19" t="s">
        <v>7</v>
      </c>
      <c r="D10" s="184" t="s">
        <v>50</v>
      </c>
      <c r="E10" s="185"/>
      <c r="F10" s="184" t="s">
        <v>51</v>
      </c>
      <c r="G10" s="185"/>
    </row>
    <row r="11" spans="1:7" ht="110.25" customHeight="1" x14ac:dyDescent="0.2">
      <c r="A11" s="63" t="s">
        <v>52</v>
      </c>
      <c r="B11" s="64" t="s">
        <v>106</v>
      </c>
      <c r="C11" s="63" t="s">
        <v>121</v>
      </c>
      <c r="D11" s="63" t="s">
        <v>55</v>
      </c>
      <c r="E11" s="63" t="s">
        <v>56</v>
      </c>
      <c r="F11" s="63" t="s">
        <v>55</v>
      </c>
      <c r="G11" s="63" t="s">
        <v>56</v>
      </c>
    </row>
    <row r="12" spans="1:7" ht="29.25" customHeight="1" x14ac:dyDescent="0.2">
      <c r="A12" s="16"/>
      <c r="B12" s="16" t="s">
        <v>57</v>
      </c>
      <c r="C12" s="70"/>
      <c r="D12" s="66">
        <v>9500</v>
      </c>
      <c r="E12" s="67">
        <f>C12*D12</f>
        <v>0</v>
      </c>
      <c r="F12" s="66">
        <v>4970</v>
      </c>
      <c r="G12" s="67">
        <f>C12*F12</f>
        <v>0</v>
      </c>
    </row>
    <row r="13" spans="1:7" ht="29.25" customHeight="1" x14ac:dyDescent="0.2">
      <c r="A13" s="16"/>
      <c r="B13" s="16" t="s">
        <v>58</v>
      </c>
      <c r="C13" s="70"/>
      <c r="D13" s="66">
        <v>580</v>
      </c>
      <c r="E13" s="67">
        <f t="shared" ref="E13:E33" si="0">C13*D13</f>
        <v>0</v>
      </c>
      <c r="F13" s="66">
        <v>1090</v>
      </c>
      <c r="G13" s="67">
        <f t="shared" ref="G13:G33" si="1">C13*F13</f>
        <v>0</v>
      </c>
    </row>
    <row r="14" spans="1:7" ht="29.25" customHeight="1" x14ac:dyDescent="0.2">
      <c r="A14" s="16"/>
      <c r="B14" s="16" t="s">
        <v>59</v>
      </c>
      <c r="C14" s="70"/>
      <c r="D14" s="66">
        <v>580</v>
      </c>
      <c r="E14" s="67">
        <f t="shared" si="0"/>
        <v>0</v>
      </c>
      <c r="F14" s="66">
        <v>1090</v>
      </c>
      <c r="G14" s="67">
        <f t="shared" si="1"/>
        <v>0</v>
      </c>
    </row>
    <row r="15" spans="1:7" ht="29.25" customHeight="1" x14ac:dyDescent="0.2">
      <c r="A15" s="16"/>
      <c r="B15" s="16" t="s">
        <v>60</v>
      </c>
      <c r="C15" s="70"/>
      <c r="D15" s="66">
        <v>580</v>
      </c>
      <c r="E15" s="67">
        <f t="shared" si="0"/>
        <v>0</v>
      </c>
      <c r="F15" s="66">
        <v>1090</v>
      </c>
      <c r="G15" s="67">
        <f t="shared" si="1"/>
        <v>0</v>
      </c>
    </row>
    <row r="16" spans="1:7" ht="29.25" customHeight="1" x14ac:dyDescent="0.2">
      <c r="A16" s="16"/>
      <c r="B16" s="16" t="s">
        <v>61</v>
      </c>
      <c r="C16" s="70"/>
      <c r="D16" s="66">
        <v>550</v>
      </c>
      <c r="E16" s="67">
        <f t="shared" si="0"/>
        <v>0</v>
      </c>
      <c r="F16" s="66">
        <v>1090</v>
      </c>
      <c r="G16" s="67">
        <f t="shared" si="1"/>
        <v>0</v>
      </c>
    </row>
    <row r="17" spans="1:7" ht="29.25" customHeight="1" x14ac:dyDescent="0.2">
      <c r="A17" s="16"/>
      <c r="B17" s="16" t="s">
        <v>124</v>
      </c>
      <c r="C17" s="70"/>
      <c r="D17" s="66">
        <v>550</v>
      </c>
      <c r="E17" s="67">
        <f t="shared" si="0"/>
        <v>0</v>
      </c>
      <c r="F17" s="66">
        <v>1090</v>
      </c>
      <c r="G17" s="67">
        <f t="shared" si="1"/>
        <v>0</v>
      </c>
    </row>
    <row r="18" spans="1:7" ht="29.25" customHeight="1" x14ac:dyDescent="0.2">
      <c r="A18" s="16"/>
      <c r="B18" s="16" t="s">
        <v>62</v>
      </c>
      <c r="C18" s="70"/>
      <c r="D18" s="66">
        <v>550</v>
      </c>
      <c r="E18" s="67">
        <f t="shared" si="0"/>
        <v>0</v>
      </c>
      <c r="F18" s="66">
        <v>1090</v>
      </c>
      <c r="G18" s="67">
        <f t="shared" si="1"/>
        <v>0</v>
      </c>
    </row>
    <row r="19" spans="1:7" ht="29.25" customHeight="1" x14ac:dyDescent="0.2">
      <c r="A19" s="16"/>
      <c r="B19" s="16" t="s">
        <v>63</v>
      </c>
      <c r="C19" s="70"/>
      <c r="D19" s="66">
        <v>520</v>
      </c>
      <c r="E19" s="67">
        <f t="shared" si="0"/>
        <v>0</v>
      </c>
      <c r="F19" s="66">
        <v>1090</v>
      </c>
      <c r="G19" s="67">
        <f t="shared" si="1"/>
        <v>0</v>
      </c>
    </row>
    <row r="20" spans="1:7" ht="29.25" customHeight="1" x14ac:dyDescent="0.2">
      <c r="A20" s="16"/>
      <c r="B20" s="16" t="s">
        <v>64</v>
      </c>
      <c r="C20" s="70"/>
      <c r="D20" s="66">
        <v>360</v>
      </c>
      <c r="E20" s="67">
        <f t="shared" si="0"/>
        <v>0</v>
      </c>
      <c r="F20" s="66">
        <v>150</v>
      </c>
      <c r="G20" s="67">
        <f t="shared" si="1"/>
        <v>0</v>
      </c>
    </row>
    <row r="21" spans="1:7" ht="29.25" customHeight="1" x14ac:dyDescent="0.2">
      <c r="A21" s="16"/>
      <c r="B21" s="16" t="s">
        <v>65</v>
      </c>
      <c r="C21" s="70"/>
      <c r="D21" s="66">
        <v>7750</v>
      </c>
      <c r="E21" s="67">
        <f t="shared" si="0"/>
        <v>0</v>
      </c>
      <c r="F21" s="66">
        <v>3450</v>
      </c>
      <c r="G21" s="67">
        <f t="shared" si="1"/>
        <v>0</v>
      </c>
    </row>
    <row r="22" spans="1:7" ht="29.25" customHeight="1" x14ac:dyDescent="0.2">
      <c r="A22" s="16"/>
      <c r="B22" s="16" t="s">
        <v>66</v>
      </c>
      <c r="C22" s="70"/>
      <c r="D22" s="66">
        <v>11800</v>
      </c>
      <c r="E22" s="67">
        <f t="shared" si="0"/>
        <v>0</v>
      </c>
      <c r="F22" s="66">
        <v>3630</v>
      </c>
      <c r="G22" s="67">
        <f t="shared" si="1"/>
        <v>0</v>
      </c>
    </row>
    <row r="23" spans="1:7" ht="29.25" customHeight="1" x14ac:dyDescent="0.2">
      <c r="A23" s="16"/>
      <c r="B23" s="16" t="s">
        <v>67</v>
      </c>
      <c r="C23" s="70"/>
      <c r="D23" s="66">
        <v>7000</v>
      </c>
      <c r="E23" s="67">
        <f t="shared" si="0"/>
        <v>0</v>
      </c>
      <c r="F23" s="66">
        <v>1080</v>
      </c>
      <c r="G23" s="67">
        <f t="shared" si="1"/>
        <v>0</v>
      </c>
    </row>
    <row r="24" spans="1:7" ht="29.25" customHeight="1" x14ac:dyDescent="0.2">
      <c r="A24" s="16"/>
      <c r="B24" s="16" t="s">
        <v>68</v>
      </c>
      <c r="C24" s="70"/>
      <c r="D24" s="66">
        <v>7000</v>
      </c>
      <c r="E24" s="67">
        <f t="shared" si="0"/>
        <v>0</v>
      </c>
      <c r="F24" s="66">
        <v>1080</v>
      </c>
      <c r="G24" s="67">
        <f t="shared" si="1"/>
        <v>0</v>
      </c>
    </row>
    <row r="25" spans="1:7" ht="29.25" customHeight="1" x14ac:dyDescent="0.2">
      <c r="A25" s="16"/>
      <c r="B25" s="16" t="s">
        <v>115</v>
      </c>
      <c r="C25" s="70"/>
      <c r="D25" s="66">
        <v>33200</v>
      </c>
      <c r="E25" s="67">
        <f t="shared" si="0"/>
        <v>0</v>
      </c>
      <c r="F25" s="66">
        <v>7960</v>
      </c>
      <c r="G25" s="67">
        <f t="shared" si="1"/>
        <v>0</v>
      </c>
    </row>
    <row r="26" spans="1:7" ht="29.25" customHeight="1" x14ac:dyDescent="0.2">
      <c r="A26" s="16"/>
      <c r="B26" s="16" t="s">
        <v>116</v>
      </c>
      <c r="C26" s="70"/>
      <c r="D26" s="66">
        <v>10</v>
      </c>
      <c r="E26" s="67">
        <f t="shared" si="0"/>
        <v>0</v>
      </c>
      <c r="F26" s="66"/>
      <c r="G26" s="67">
        <f t="shared" si="1"/>
        <v>0</v>
      </c>
    </row>
    <row r="27" spans="1:7" ht="29.25" customHeight="1" x14ac:dyDescent="0.2">
      <c r="A27" s="16"/>
      <c r="B27" s="16" t="s">
        <v>117</v>
      </c>
      <c r="C27" s="70"/>
      <c r="D27" s="66">
        <v>3500</v>
      </c>
      <c r="E27" s="67">
        <f t="shared" si="0"/>
        <v>0</v>
      </c>
      <c r="F27" s="66">
        <v>2340</v>
      </c>
      <c r="G27" s="67">
        <f t="shared" si="1"/>
        <v>0</v>
      </c>
    </row>
    <row r="28" spans="1:7" ht="29.25" customHeight="1" x14ac:dyDescent="0.2">
      <c r="A28" s="16"/>
      <c r="B28" s="16" t="s">
        <v>69</v>
      </c>
      <c r="C28" s="70"/>
      <c r="D28" s="66">
        <v>6000</v>
      </c>
      <c r="E28" s="67">
        <f t="shared" si="0"/>
        <v>0</v>
      </c>
      <c r="F28" s="66">
        <v>1970</v>
      </c>
      <c r="G28" s="67">
        <f t="shared" si="1"/>
        <v>0</v>
      </c>
    </row>
    <row r="29" spans="1:7" ht="29.25" customHeight="1" x14ac:dyDescent="0.2">
      <c r="A29" s="16"/>
      <c r="B29" s="16" t="s">
        <v>70</v>
      </c>
      <c r="C29" s="70"/>
      <c r="D29" s="66">
        <v>6000</v>
      </c>
      <c r="E29" s="67">
        <f t="shared" si="0"/>
        <v>0</v>
      </c>
      <c r="F29" s="66">
        <v>1970</v>
      </c>
      <c r="G29" s="67">
        <f t="shared" si="1"/>
        <v>0</v>
      </c>
    </row>
    <row r="30" spans="1:7" ht="29.25" customHeight="1" x14ac:dyDescent="0.2">
      <c r="A30" s="16"/>
      <c r="B30" s="16" t="s">
        <v>71</v>
      </c>
      <c r="C30" s="70"/>
      <c r="D30" s="66">
        <v>5000</v>
      </c>
      <c r="E30" s="67">
        <f t="shared" si="0"/>
        <v>0</v>
      </c>
      <c r="F30" s="66">
        <v>1600</v>
      </c>
      <c r="G30" s="67">
        <f t="shared" si="1"/>
        <v>0</v>
      </c>
    </row>
    <row r="31" spans="1:7" ht="29.25" customHeight="1" x14ac:dyDescent="0.2">
      <c r="A31" s="16"/>
      <c r="B31" s="16" t="s">
        <v>72</v>
      </c>
      <c r="C31" s="70"/>
      <c r="D31" s="66">
        <v>5000</v>
      </c>
      <c r="E31" s="67">
        <f t="shared" si="0"/>
        <v>0</v>
      </c>
      <c r="F31" s="66">
        <v>1600</v>
      </c>
      <c r="G31" s="67">
        <f t="shared" si="1"/>
        <v>0</v>
      </c>
    </row>
    <row r="32" spans="1:7" ht="33.75" customHeight="1" x14ac:dyDescent="0.2">
      <c r="A32" s="16"/>
      <c r="B32" s="16" t="s">
        <v>105</v>
      </c>
      <c r="C32" s="70"/>
      <c r="D32" s="69">
        <v>5800</v>
      </c>
      <c r="E32" s="67">
        <f t="shared" si="0"/>
        <v>0</v>
      </c>
      <c r="F32" s="69">
        <v>3500</v>
      </c>
      <c r="G32" s="67">
        <f t="shared" si="1"/>
        <v>0</v>
      </c>
    </row>
    <row r="33" spans="1:7" ht="29.25" customHeight="1" x14ac:dyDescent="0.2">
      <c r="A33" s="16"/>
      <c r="B33" s="16" t="s">
        <v>118</v>
      </c>
      <c r="C33" s="70"/>
      <c r="D33" s="66">
        <v>2500</v>
      </c>
      <c r="E33" s="67">
        <f t="shared" si="0"/>
        <v>0</v>
      </c>
      <c r="F33" s="66">
        <v>450</v>
      </c>
      <c r="G33" s="67">
        <f t="shared" si="1"/>
        <v>0</v>
      </c>
    </row>
    <row r="34" spans="1:7" ht="25.5" customHeight="1" x14ac:dyDescent="0.2">
      <c r="A34" s="177" t="s">
        <v>5</v>
      </c>
      <c r="B34" s="178"/>
      <c r="C34" s="79"/>
      <c r="D34" s="71">
        <f>SUM(D12:D33)</f>
        <v>114330</v>
      </c>
      <c r="E34" s="76">
        <f>SUM(E12:E33)</f>
        <v>0</v>
      </c>
      <c r="F34" s="71">
        <f>SUM(F12:F33)</f>
        <v>43380</v>
      </c>
      <c r="G34" s="76">
        <f>SUM(G12:G33)</f>
        <v>0</v>
      </c>
    </row>
    <row r="35" spans="1:7" ht="14.25" x14ac:dyDescent="0.2">
      <c r="A35" s="16"/>
      <c r="B35" s="16"/>
      <c r="C35" s="16"/>
    </row>
    <row r="36" spans="1:7" ht="102" customHeight="1" x14ac:dyDescent="0.2">
      <c r="A36" s="16" t="s">
        <v>52</v>
      </c>
      <c r="B36" s="77" t="s">
        <v>107</v>
      </c>
      <c r="C36" s="65" t="s">
        <v>122</v>
      </c>
      <c r="D36" s="62" t="s">
        <v>55</v>
      </c>
      <c r="E36" s="62" t="s">
        <v>56</v>
      </c>
      <c r="F36" s="62" t="s">
        <v>55</v>
      </c>
      <c r="G36" s="62" t="s">
        <v>56</v>
      </c>
    </row>
    <row r="37" spans="1:7" ht="28.5" customHeight="1" x14ac:dyDescent="0.2">
      <c r="A37" s="16"/>
      <c r="B37" s="16" t="s">
        <v>109</v>
      </c>
      <c r="C37" s="70"/>
      <c r="D37" s="72">
        <v>22100</v>
      </c>
      <c r="E37" s="70">
        <f>C37*D37</f>
        <v>0</v>
      </c>
      <c r="F37" s="72">
        <v>7500</v>
      </c>
      <c r="G37" s="82">
        <f>C37*F37</f>
        <v>0</v>
      </c>
    </row>
    <row r="38" spans="1:7" ht="28.9" customHeight="1" x14ac:dyDescent="0.2">
      <c r="A38" s="16"/>
      <c r="B38" s="16" t="s">
        <v>110</v>
      </c>
      <c r="C38" s="70"/>
      <c r="D38" s="72">
        <v>240000</v>
      </c>
      <c r="E38" s="70">
        <f t="shared" ref="E38:E39" si="2">C38*D38</f>
        <v>0</v>
      </c>
      <c r="F38" s="72">
        <v>123000</v>
      </c>
      <c r="G38" s="82">
        <f t="shared" ref="G38:G39" si="3">C38*F38</f>
        <v>0</v>
      </c>
    </row>
    <row r="39" spans="1:7" ht="34.15" customHeight="1" x14ac:dyDescent="0.2">
      <c r="A39" s="16"/>
      <c r="B39" s="16" t="s">
        <v>111</v>
      </c>
      <c r="C39" s="70"/>
      <c r="D39" s="72">
        <v>8000</v>
      </c>
      <c r="E39" s="70">
        <f t="shared" si="2"/>
        <v>0</v>
      </c>
      <c r="F39" s="72">
        <v>11000</v>
      </c>
      <c r="G39" s="82">
        <f t="shared" si="3"/>
        <v>0</v>
      </c>
    </row>
    <row r="40" spans="1:7" ht="34.15" customHeight="1" x14ac:dyDescent="0.2">
      <c r="A40" s="177" t="s">
        <v>5</v>
      </c>
      <c r="B40" s="178"/>
      <c r="C40" s="79"/>
      <c r="D40" s="78">
        <f>SUM(D37:D39)</f>
        <v>270100</v>
      </c>
      <c r="E40" s="79">
        <f>SUM(E37:E39)</f>
        <v>0</v>
      </c>
      <c r="F40" s="78">
        <f>SUM(F37:F39)</f>
        <v>141500</v>
      </c>
      <c r="G40" s="79">
        <f>SUM(G37:G39)</f>
        <v>0</v>
      </c>
    </row>
    <row r="41" spans="1:7" ht="15" thickBot="1" x14ac:dyDescent="0.25">
      <c r="A41" s="16"/>
      <c r="B41" s="16"/>
      <c r="C41" s="16"/>
    </row>
    <row r="42" spans="1:7" ht="61.5" customHeight="1" x14ac:dyDescent="0.2">
      <c r="A42" s="16"/>
      <c r="B42" s="16"/>
      <c r="C42" s="16" t="s">
        <v>7</v>
      </c>
      <c r="D42" s="184" t="s">
        <v>50</v>
      </c>
      <c r="E42" s="185"/>
      <c r="F42" s="184" t="s">
        <v>51</v>
      </c>
      <c r="G42" s="185"/>
    </row>
    <row r="43" spans="1:7" ht="107.25" customHeight="1" x14ac:dyDescent="0.2">
      <c r="A43" s="16" t="s">
        <v>52</v>
      </c>
      <c r="B43" s="77" t="s">
        <v>108</v>
      </c>
      <c r="C43" s="65" t="s">
        <v>123</v>
      </c>
      <c r="D43" s="62" t="s">
        <v>55</v>
      </c>
      <c r="E43" s="62" t="s">
        <v>56</v>
      </c>
      <c r="F43" s="62" t="s">
        <v>55</v>
      </c>
      <c r="G43" s="62" t="s">
        <v>56</v>
      </c>
    </row>
    <row r="44" spans="1:7" ht="33.75" customHeight="1" x14ac:dyDescent="0.2">
      <c r="A44" s="16"/>
      <c r="B44" s="16" t="s">
        <v>94</v>
      </c>
      <c r="C44" s="70"/>
      <c r="D44" s="73">
        <v>20</v>
      </c>
      <c r="E44" s="74">
        <f>C44*D44</f>
        <v>0</v>
      </c>
      <c r="F44" s="73">
        <v>10</v>
      </c>
      <c r="G44" s="74">
        <f>C44*F44</f>
        <v>0</v>
      </c>
    </row>
    <row r="45" spans="1:7" ht="33.75" customHeight="1" x14ac:dyDescent="0.2">
      <c r="A45" s="16"/>
      <c r="B45" s="16" t="s">
        <v>92</v>
      </c>
      <c r="C45" s="70"/>
      <c r="D45" s="73">
        <v>80</v>
      </c>
      <c r="E45" s="74">
        <f t="shared" ref="E45:E57" si="4">C45*D45</f>
        <v>0</v>
      </c>
      <c r="F45" s="73">
        <v>25</v>
      </c>
      <c r="G45" s="74">
        <f t="shared" ref="G45:G57" si="5">C45*F45</f>
        <v>0</v>
      </c>
    </row>
    <row r="46" spans="1:7" ht="33.75" customHeight="1" x14ac:dyDescent="0.2">
      <c r="A46" s="16"/>
      <c r="B46" s="16" t="s">
        <v>93</v>
      </c>
      <c r="C46" s="70"/>
      <c r="D46" s="73">
        <v>200</v>
      </c>
      <c r="E46" s="74">
        <f t="shared" si="4"/>
        <v>0</v>
      </c>
      <c r="F46" s="73">
        <v>50</v>
      </c>
      <c r="G46" s="74">
        <f t="shared" si="5"/>
        <v>0</v>
      </c>
    </row>
    <row r="47" spans="1:7" ht="33.75" customHeight="1" x14ac:dyDescent="0.2">
      <c r="A47" s="16"/>
      <c r="B47" s="16" t="s">
        <v>95</v>
      </c>
      <c r="C47" s="70"/>
      <c r="D47" s="73">
        <v>60</v>
      </c>
      <c r="E47" s="74">
        <f t="shared" si="4"/>
        <v>0</v>
      </c>
      <c r="F47" s="73">
        <v>20</v>
      </c>
      <c r="G47" s="74">
        <f t="shared" si="5"/>
        <v>0</v>
      </c>
    </row>
    <row r="48" spans="1:7" ht="33.75" customHeight="1" x14ac:dyDescent="0.2">
      <c r="A48" s="16"/>
      <c r="B48" s="16" t="s">
        <v>96</v>
      </c>
      <c r="C48" s="70"/>
      <c r="D48" s="73">
        <v>150</v>
      </c>
      <c r="E48" s="74">
        <f t="shared" si="4"/>
        <v>0</v>
      </c>
      <c r="F48" s="73">
        <v>25</v>
      </c>
      <c r="G48" s="74">
        <f t="shared" si="5"/>
        <v>0</v>
      </c>
    </row>
    <row r="49" spans="1:7" ht="33.75" customHeight="1" x14ac:dyDescent="0.2">
      <c r="A49" s="16"/>
      <c r="B49" s="16" t="s">
        <v>97</v>
      </c>
      <c r="C49" s="70"/>
      <c r="D49" s="73">
        <v>20</v>
      </c>
      <c r="E49" s="74">
        <f t="shared" si="4"/>
        <v>0</v>
      </c>
      <c r="F49" s="73">
        <v>15</v>
      </c>
      <c r="G49" s="74">
        <f t="shared" si="5"/>
        <v>0</v>
      </c>
    </row>
    <row r="50" spans="1:7" ht="33.75" customHeight="1" x14ac:dyDescent="0.2">
      <c r="A50" s="16"/>
      <c r="B50" s="16" t="s">
        <v>98</v>
      </c>
      <c r="C50" s="70"/>
      <c r="D50" s="73">
        <v>580</v>
      </c>
      <c r="E50" s="74">
        <f t="shared" si="4"/>
        <v>0</v>
      </c>
      <c r="F50" s="73">
        <v>50</v>
      </c>
      <c r="G50" s="74">
        <f t="shared" si="5"/>
        <v>0</v>
      </c>
    </row>
    <row r="51" spans="1:7" ht="33.75" customHeight="1" x14ac:dyDescent="0.2">
      <c r="A51" s="16"/>
      <c r="B51" s="16" t="s">
        <v>99</v>
      </c>
      <c r="C51" s="70"/>
      <c r="D51" s="73">
        <v>5100</v>
      </c>
      <c r="E51" s="74">
        <f t="shared" si="4"/>
        <v>0</v>
      </c>
      <c r="F51" s="73">
        <v>750</v>
      </c>
      <c r="G51" s="74">
        <f t="shared" si="5"/>
        <v>0</v>
      </c>
    </row>
    <row r="52" spans="1:7" ht="33.75" customHeight="1" x14ac:dyDescent="0.2">
      <c r="A52" s="16"/>
      <c r="B52" s="16" t="s">
        <v>100</v>
      </c>
      <c r="C52" s="70"/>
      <c r="D52" s="73">
        <v>550</v>
      </c>
      <c r="E52" s="74">
        <f t="shared" si="4"/>
        <v>0</v>
      </c>
      <c r="F52" s="73">
        <v>150</v>
      </c>
      <c r="G52" s="74">
        <f t="shared" si="5"/>
        <v>0</v>
      </c>
    </row>
    <row r="53" spans="1:7" ht="33.75" customHeight="1" x14ac:dyDescent="0.2">
      <c r="A53" s="16"/>
      <c r="B53" s="16" t="s">
        <v>102</v>
      </c>
      <c r="C53" s="70"/>
      <c r="D53" s="73">
        <v>350</v>
      </c>
      <c r="E53" s="74">
        <f t="shared" si="4"/>
        <v>0</v>
      </c>
      <c r="F53" s="73">
        <v>460</v>
      </c>
      <c r="G53" s="74">
        <f t="shared" si="5"/>
        <v>0</v>
      </c>
    </row>
    <row r="54" spans="1:7" ht="33.75" customHeight="1" x14ac:dyDescent="0.2">
      <c r="A54" s="16"/>
      <c r="B54" s="16" t="s">
        <v>101</v>
      </c>
      <c r="C54" s="70"/>
      <c r="D54" s="73">
        <v>350</v>
      </c>
      <c r="E54" s="74">
        <f t="shared" si="4"/>
        <v>0</v>
      </c>
      <c r="F54" s="69">
        <v>460</v>
      </c>
      <c r="G54" s="74">
        <f t="shared" si="5"/>
        <v>0</v>
      </c>
    </row>
    <row r="55" spans="1:7" ht="33.75" customHeight="1" x14ac:dyDescent="0.2">
      <c r="A55" s="16"/>
      <c r="B55" s="16" t="s">
        <v>104</v>
      </c>
      <c r="C55" s="70"/>
      <c r="D55" s="73"/>
      <c r="E55" s="74">
        <f t="shared" si="4"/>
        <v>0</v>
      </c>
      <c r="F55" s="69">
        <v>2050</v>
      </c>
      <c r="G55" s="74">
        <f t="shared" si="5"/>
        <v>0</v>
      </c>
    </row>
    <row r="56" spans="1:7" ht="33.75" customHeight="1" x14ac:dyDescent="0.2">
      <c r="A56" s="16"/>
      <c r="B56" s="16" t="s">
        <v>103</v>
      </c>
      <c r="C56" s="70"/>
      <c r="D56" s="73"/>
      <c r="E56" s="74">
        <f t="shared" si="4"/>
        <v>0</v>
      </c>
      <c r="F56" s="69">
        <v>15</v>
      </c>
      <c r="G56" s="74">
        <f t="shared" si="5"/>
        <v>0</v>
      </c>
    </row>
    <row r="57" spans="1:7" ht="33.75" customHeight="1" x14ac:dyDescent="0.2">
      <c r="A57" s="16"/>
      <c r="B57" s="16" t="s">
        <v>119</v>
      </c>
      <c r="C57" s="70"/>
      <c r="D57" s="73">
        <v>50</v>
      </c>
      <c r="E57" s="74">
        <f t="shared" si="4"/>
        <v>0</v>
      </c>
      <c r="F57" s="73"/>
      <c r="G57" s="74">
        <f t="shared" si="5"/>
        <v>0</v>
      </c>
    </row>
    <row r="58" spans="1:7" ht="24.75" customHeight="1" x14ac:dyDescent="0.2">
      <c r="A58" s="179" t="s">
        <v>5</v>
      </c>
      <c r="B58" s="180"/>
      <c r="C58" s="79"/>
      <c r="D58" s="75">
        <f>SUM(D44:D57)</f>
        <v>7510</v>
      </c>
      <c r="E58" s="80">
        <f>SUM(E44:E57)</f>
        <v>0</v>
      </c>
      <c r="F58" s="75">
        <f>SUM(F44:F57)</f>
        <v>4080</v>
      </c>
      <c r="G58" s="80">
        <f>SUM(G44:G57)</f>
        <v>0</v>
      </c>
    </row>
    <row r="60" spans="1:7" ht="120.75" customHeight="1" x14ac:dyDescent="0.2">
      <c r="A60" s="20" t="s">
        <v>52</v>
      </c>
      <c r="B60" s="63" t="s">
        <v>120</v>
      </c>
      <c r="C60" s="20" t="s">
        <v>54</v>
      </c>
      <c r="D60" s="20" t="s">
        <v>55</v>
      </c>
      <c r="E60" s="20" t="s">
        <v>56</v>
      </c>
      <c r="F60" s="20" t="s">
        <v>55</v>
      </c>
      <c r="G60" s="20" t="s">
        <v>56</v>
      </c>
    </row>
    <row r="61" spans="1:7" ht="21.75" customHeight="1" x14ac:dyDescent="0.2">
      <c r="A61" s="61"/>
      <c r="B61" s="16" t="s">
        <v>112</v>
      </c>
      <c r="C61" s="68"/>
      <c r="D61" s="72">
        <v>2300</v>
      </c>
      <c r="E61" s="68">
        <f>C61*D61</f>
        <v>0</v>
      </c>
      <c r="F61" s="72">
        <v>800</v>
      </c>
      <c r="G61" s="83">
        <f>C61*F61</f>
        <v>0</v>
      </c>
    </row>
    <row r="62" spans="1:7" ht="23.25" customHeight="1" x14ac:dyDescent="0.2">
      <c r="A62" s="61"/>
      <c r="B62" s="16" t="s">
        <v>113</v>
      </c>
      <c r="C62" s="68"/>
      <c r="D62" s="72">
        <v>150</v>
      </c>
      <c r="E62" s="68">
        <f t="shared" ref="E62:E63" si="6">C62*D62</f>
        <v>0</v>
      </c>
      <c r="F62" s="72">
        <v>200</v>
      </c>
      <c r="G62" s="83">
        <f t="shared" ref="G62:G63" si="7">C62*F62</f>
        <v>0</v>
      </c>
    </row>
    <row r="63" spans="1:7" ht="22.5" customHeight="1" x14ac:dyDescent="0.2">
      <c r="A63" s="61"/>
      <c r="B63" s="16" t="s">
        <v>114</v>
      </c>
      <c r="C63" s="68"/>
      <c r="D63" s="72">
        <v>1000</v>
      </c>
      <c r="E63" s="68">
        <f t="shared" si="6"/>
        <v>0</v>
      </c>
      <c r="F63" s="72">
        <v>50</v>
      </c>
      <c r="G63" s="83">
        <f t="shared" si="7"/>
        <v>0</v>
      </c>
    </row>
    <row r="64" spans="1:7" ht="21" customHeight="1" x14ac:dyDescent="0.2">
      <c r="A64" s="179" t="s">
        <v>5</v>
      </c>
      <c r="B64" s="180"/>
      <c r="C64" s="81"/>
      <c r="D64" s="75">
        <f>SUM(D61:D63)</f>
        <v>3450</v>
      </c>
      <c r="E64" s="80">
        <f>SUM(E61:E63)</f>
        <v>0</v>
      </c>
      <c r="F64" s="75">
        <f>SUM(F61:F63)</f>
        <v>1050</v>
      </c>
      <c r="G64" s="80">
        <f>SUM(G61:G63)</f>
        <v>0</v>
      </c>
    </row>
  </sheetData>
  <mergeCells count="13">
    <mergeCell ref="A34:B34"/>
    <mergeCell ref="A40:B40"/>
    <mergeCell ref="A58:B58"/>
    <mergeCell ref="A64:B64"/>
    <mergeCell ref="A1:G1"/>
    <mergeCell ref="D10:E10"/>
    <mergeCell ref="F10:G10"/>
    <mergeCell ref="D42:E42"/>
    <mergeCell ref="F42:G42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&amp;RSCHEDA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showRowColHeaders="0" topLeftCell="A10" workbookViewId="0">
      <selection activeCell="H54" sqref="H54"/>
    </sheetView>
  </sheetViews>
  <sheetFormatPr defaultColWidth="9.28515625" defaultRowHeight="12.75" x14ac:dyDescent="0.2"/>
  <cols>
    <col min="1" max="1" width="13.7109375" customWidth="1"/>
    <col min="2" max="2" width="40.28515625" customWidth="1"/>
    <col min="3" max="3" width="23.28515625" customWidth="1"/>
    <col min="4" max="4" width="18.5703125" customWidth="1"/>
    <col min="5" max="5" width="15.28515625" customWidth="1"/>
    <col min="6" max="6" width="16.42578125" customWidth="1"/>
    <col min="7" max="7" width="18" bestFit="1" customWidth="1"/>
    <col min="8" max="9" width="17.28515625" customWidth="1"/>
    <col min="10" max="10" width="14.7109375" customWidth="1"/>
    <col min="11" max="11" width="18.42578125" customWidth="1"/>
  </cols>
  <sheetData>
    <row r="1" spans="1:11" ht="24" customHeight="1" x14ac:dyDescent="0.2">
      <c r="A1" s="181" t="s">
        <v>29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ht="27" customHeight="1" x14ac:dyDescent="0.2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ht="18" customHeight="1" x14ac:dyDescent="0.2">
      <c r="A3" s="193" t="s">
        <v>73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7" customHeight="1" x14ac:dyDescent="0.2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21" customHeight="1" x14ac:dyDescent="0.2">
      <c r="A5" s="189" t="s">
        <v>1</v>
      </c>
      <c r="B5" s="190"/>
      <c r="C5" s="190"/>
      <c r="D5" s="190"/>
      <c r="E5" s="190"/>
      <c r="F5" s="190"/>
      <c r="G5" s="190"/>
      <c r="H5" s="190"/>
      <c r="I5" s="190"/>
      <c r="J5" s="190"/>
      <c r="K5" s="191"/>
    </row>
    <row r="6" spans="1:11" s="36" customFormat="1" ht="21" customHeight="1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45" customHeight="1" x14ac:dyDescent="0.2">
      <c r="A7" s="192" t="s">
        <v>74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1" ht="15" x14ac:dyDescent="0.2">
      <c r="B8" s="25"/>
      <c r="C8" s="25"/>
      <c r="D8" s="25"/>
      <c r="E8" s="26"/>
      <c r="F8" s="26"/>
      <c r="G8" s="26"/>
      <c r="H8" s="26"/>
      <c r="I8" s="26"/>
      <c r="J8" s="26"/>
      <c r="K8" s="26"/>
    </row>
    <row r="9" spans="1:11" ht="50.25" customHeight="1" x14ac:dyDescent="0.2">
      <c r="A9" s="20" t="s">
        <v>75</v>
      </c>
      <c r="B9" s="20" t="s">
        <v>76</v>
      </c>
      <c r="C9" s="20" t="s">
        <v>77</v>
      </c>
      <c r="D9" s="20" t="s">
        <v>78</v>
      </c>
      <c r="E9" s="20" t="s">
        <v>38</v>
      </c>
      <c r="F9" s="20" t="s">
        <v>79</v>
      </c>
      <c r="G9" s="20" t="s">
        <v>80</v>
      </c>
      <c r="H9" s="20" t="s">
        <v>81</v>
      </c>
      <c r="I9" s="20" t="s">
        <v>82</v>
      </c>
      <c r="J9" s="20" t="s">
        <v>83</v>
      </c>
      <c r="K9" s="20" t="s">
        <v>84</v>
      </c>
    </row>
    <row r="10" spans="1:11" s="36" customFormat="1" ht="15" x14ac:dyDescent="0.2">
      <c r="A10" s="16"/>
      <c r="B10" s="16"/>
      <c r="C10" s="34"/>
      <c r="D10" s="34"/>
      <c r="E10" s="35"/>
      <c r="F10" s="35"/>
      <c r="G10" s="35"/>
      <c r="H10" s="35"/>
      <c r="I10" s="35"/>
      <c r="J10" s="35"/>
      <c r="K10" s="35"/>
    </row>
    <row r="11" spans="1:11" s="36" customFormat="1" ht="15" x14ac:dyDescent="0.2">
      <c r="A11" s="16"/>
      <c r="B11" s="16"/>
      <c r="C11" s="34"/>
      <c r="D11" s="34"/>
      <c r="E11" s="35"/>
      <c r="F11" s="35"/>
      <c r="G11" s="35"/>
      <c r="H11" s="35"/>
      <c r="I11" s="35"/>
      <c r="J11" s="35"/>
      <c r="K11" s="35"/>
    </row>
    <row r="12" spans="1:11" s="36" customFormat="1" ht="15" x14ac:dyDescent="0.2">
      <c r="A12" s="16"/>
      <c r="B12" s="16"/>
      <c r="C12" s="34"/>
      <c r="D12" s="34"/>
      <c r="E12" s="35"/>
      <c r="F12" s="35"/>
      <c r="G12" s="35"/>
      <c r="H12" s="35"/>
      <c r="I12" s="35"/>
      <c r="J12" s="35"/>
      <c r="K12" s="35"/>
    </row>
    <row r="13" spans="1:11" s="36" customFormat="1" ht="15" x14ac:dyDescent="0.2">
      <c r="A13" s="16"/>
      <c r="B13" s="16"/>
      <c r="C13" s="34"/>
      <c r="D13" s="34"/>
      <c r="E13" s="35"/>
      <c r="F13" s="35"/>
      <c r="G13" s="35"/>
      <c r="H13" s="35"/>
      <c r="I13" s="35"/>
      <c r="J13" s="35"/>
      <c r="K13" s="35"/>
    </row>
    <row r="14" spans="1:11" s="36" customFormat="1" ht="15" x14ac:dyDescent="0.2">
      <c r="A14" s="16"/>
      <c r="B14" s="16"/>
      <c r="C14" s="34"/>
      <c r="D14" s="34"/>
      <c r="E14" s="35"/>
      <c r="F14" s="35"/>
      <c r="G14" s="35"/>
      <c r="H14" s="35"/>
      <c r="I14" s="35"/>
      <c r="J14" s="35"/>
      <c r="K14" s="35"/>
    </row>
    <row r="15" spans="1:11" s="36" customFormat="1" ht="15" x14ac:dyDescent="0.2">
      <c r="A15" s="16"/>
      <c r="B15" s="16"/>
      <c r="C15" s="34"/>
      <c r="D15" s="34"/>
      <c r="E15" s="35"/>
      <c r="F15" s="35"/>
      <c r="G15" s="35"/>
      <c r="H15" s="35"/>
      <c r="I15" s="35"/>
      <c r="J15" s="35"/>
      <c r="K15" s="35"/>
    </row>
    <row r="16" spans="1:11" s="36" customFormat="1" ht="15" x14ac:dyDescent="0.2">
      <c r="A16" s="16"/>
      <c r="B16" s="16"/>
      <c r="C16" s="34"/>
      <c r="D16" s="34"/>
      <c r="E16" s="35"/>
      <c r="F16" s="35"/>
      <c r="G16" s="35"/>
      <c r="H16" s="35"/>
      <c r="I16" s="35"/>
      <c r="J16" s="35"/>
      <c r="K16" s="35"/>
    </row>
    <row r="17" spans="1:11" s="36" customFormat="1" ht="15" x14ac:dyDescent="0.2">
      <c r="A17" s="16"/>
      <c r="B17" s="16"/>
      <c r="C17" s="34"/>
      <c r="D17" s="34"/>
      <c r="E17" s="35"/>
      <c r="F17" s="35"/>
      <c r="G17" s="35"/>
      <c r="H17" s="35"/>
      <c r="I17" s="35"/>
      <c r="J17" s="35"/>
      <c r="K17" s="35"/>
    </row>
  </sheetData>
  <mergeCells count="6">
    <mergeCell ref="A7:K7"/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&amp;RSCHEDA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showRowColHeaders="0" workbookViewId="0">
      <selection activeCell="C11" sqref="C11"/>
    </sheetView>
  </sheetViews>
  <sheetFormatPr defaultColWidth="9" defaultRowHeight="12.75" x14ac:dyDescent="0.2"/>
  <cols>
    <col min="2" max="2" width="52.7109375" customWidth="1"/>
    <col min="3" max="3" width="23.28515625" customWidth="1"/>
    <col min="4" max="4" width="18.5703125" customWidth="1"/>
    <col min="5" max="5" width="14" customWidth="1"/>
    <col min="6" max="6" width="13.28515625" customWidth="1"/>
    <col min="7" max="8" width="17" customWidth="1"/>
    <col min="9" max="9" width="18.28515625" customWidth="1"/>
    <col min="10" max="11" width="14.7109375" customWidth="1"/>
    <col min="12" max="12" width="18.42578125" customWidth="1"/>
  </cols>
  <sheetData>
    <row r="1" spans="1:12" ht="24" customHeight="1" x14ac:dyDescent="0.2">
      <c r="B1" s="181" t="s">
        <v>29</v>
      </c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ht="27" customHeight="1" x14ac:dyDescent="0.2"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s="23" customFormat="1" ht="27" customHeight="1" x14ac:dyDescent="0.2">
      <c r="B3" s="186" t="s">
        <v>85</v>
      </c>
      <c r="C3" s="187"/>
      <c r="D3" s="187"/>
      <c r="E3" s="187"/>
      <c r="F3" s="187"/>
      <c r="G3" s="187"/>
      <c r="H3" s="187"/>
      <c r="I3" s="187"/>
      <c r="J3" s="187"/>
      <c r="K3" s="187"/>
      <c r="L3" s="188"/>
    </row>
    <row r="4" spans="1:12" s="23" customFormat="1" ht="27" customHeight="1" x14ac:dyDescent="0.2"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8"/>
    </row>
    <row r="5" spans="1:12" ht="27" customHeight="1" x14ac:dyDescent="0.2">
      <c r="B5" s="189" t="s">
        <v>1</v>
      </c>
      <c r="C5" s="190"/>
      <c r="D5" s="190"/>
      <c r="E5" s="190"/>
      <c r="F5" s="190"/>
      <c r="G5" s="190"/>
      <c r="H5" s="190"/>
      <c r="I5" s="190"/>
      <c r="J5" s="190"/>
      <c r="K5" s="190"/>
      <c r="L5" s="191"/>
    </row>
    <row r="6" spans="1:12" ht="8.25" customHeight="1" x14ac:dyDescent="0.2">
      <c r="B6" s="6"/>
      <c r="C6" s="6"/>
      <c r="D6" s="6"/>
      <c r="E6" s="7"/>
      <c r="F6" s="7"/>
      <c r="G6" s="7"/>
      <c r="H6" s="7"/>
      <c r="I6" s="7"/>
      <c r="J6" s="7"/>
    </row>
    <row r="7" spans="1:12" ht="47.25" customHeight="1" x14ac:dyDescent="0.2">
      <c r="B7" s="196"/>
      <c r="C7" s="196"/>
      <c r="D7" s="196"/>
      <c r="E7" s="196"/>
      <c r="F7" s="196"/>
      <c r="G7" s="196"/>
      <c r="H7" s="196"/>
      <c r="I7" s="196"/>
      <c r="J7" s="196"/>
    </row>
    <row r="8" spans="1:12" ht="20.25" customHeight="1" x14ac:dyDescent="0.2">
      <c r="B8" s="9" t="s">
        <v>86</v>
      </c>
      <c r="C8" s="9"/>
      <c r="D8" s="9"/>
      <c r="E8" s="8"/>
      <c r="F8" s="8"/>
      <c r="G8" s="8"/>
      <c r="H8" s="8"/>
      <c r="I8" s="8"/>
      <c r="J8" s="8"/>
    </row>
    <row r="9" spans="1:12" ht="53.25" customHeight="1" x14ac:dyDescent="0.2">
      <c r="A9" s="12"/>
      <c r="B9" s="15" t="s">
        <v>53</v>
      </c>
      <c r="C9" s="20" t="s">
        <v>87</v>
      </c>
      <c r="D9" s="20" t="s">
        <v>78</v>
      </c>
      <c r="E9" s="20" t="s">
        <v>88</v>
      </c>
      <c r="F9" s="20" t="s">
        <v>89</v>
      </c>
      <c r="G9" s="20" t="s">
        <v>81</v>
      </c>
      <c r="H9" s="20" t="s">
        <v>82</v>
      </c>
      <c r="I9" s="20" t="s">
        <v>80</v>
      </c>
      <c r="J9" s="20" t="s">
        <v>90</v>
      </c>
      <c r="K9" s="20" t="s">
        <v>83</v>
      </c>
      <c r="L9" s="20" t="s">
        <v>91</v>
      </c>
    </row>
    <row r="10" spans="1:12" ht="36" customHeight="1" x14ac:dyDescent="0.2">
      <c r="A10" s="12"/>
      <c r="B10" s="58"/>
      <c r="C10" s="58"/>
      <c r="D10" s="58"/>
      <c r="E10" s="18"/>
      <c r="F10" s="18"/>
      <c r="G10" s="18"/>
      <c r="H10" s="18"/>
      <c r="I10" s="18"/>
      <c r="J10" s="18"/>
      <c r="K10" s="18"/>
      <c r="L10" s="37"/>
    </row>
    <row r="11" spans="1:12" ht="36" customHeight="1" x14ac:dyDescent="0.2">
      <c r="A11" s="12"/>
      <c r="B11" s="58"/>
      <c r="C11" s="58"/>
      <c r="D11" s="58"/>
      <c r="E11" s="18"/>
      <c r="F11" s="18"/>
      <c r="G11" s="18"/>
      <c r="H11" s="18"/>
      <c r="I11" s="18"/>
      <c r="J11" s="18"/>
      <c r="K11" s="18"/>
      <c r="L11" s="12"/>
    </row>
    <row r="12" spans="1:12" ht="36" customHeight="1" x14ac:dyDescent="0.2">
      <c r="A12" s="12"/>
      <c r="B12" s="16"/>
      <c r="C12" s="17"/>
      <c r="D12" s="17"/>
      <c r="E12" s="18"/>
      <c r="F12" s="18"/>
      <c r="G12" s="18"/>
      <c r="H12" s="18"/>
      <c r="I12" s="18"/>
      <c r="J12" s="18"/>
      <c r="K12" s="18"/>
      <c r="L12" s="12"/>
    </row>
    <row r="13" spans="1:12" ht="36" customHeight="1" x14ac:dyDescent="0.2">
      <c r="A13" s="12"/>
      <c r="B13" s="16"/>
      <c r="C13" s="17"/>
      <c r="D13" s="17"/>
      <c r="E13" s="18"/>
      <c r="F13" s="18"/>
      <c r="G13" s="18"/>
      <c r="H13" s="18"/>
      <c r="I13" s="18"/>
      <c r="J13" s="18"/>
      <c r="K13" s="18"/>
      <c r="L13" s="12"/>
    </row>
    <row r="14" spans="1:12" ht="36" customHeight="1" x14ac:dyDescent="0.2">
      <c r="A14" s="12"/>
      <c r="B14" s="16"/>
      <c r="C14" s="17"/>
      <c r="D14" s="17"/>
      <c r="E14" s="18"/>
      <c r="F14" s="18"/>
      <c r="G14" s="18"/>
      <c r="H14" s="18"/>
      <c r="I14" s="18"/>
      <c r="J14" s="18"/>
      <c r="K14" s="18"/>
      <c r="L14" s="12"/>
    </row>
    <row r="15" spans="1:12" ht="36" customHeight="1" x14ac:dyDescent="0.2">
      <c r="B15" s="55"/>
      <c r="C15" s="56"/>
      <c r="D15" s="56"/>
      <c r="E15" s="57"/>
      <c r="F15" s="57"/>
      <c r="G15" s="57"/>
      <c r="H15" s="57"/>
      <c r="I15" s="57"/>
      <c r="J15" s="57"/>
      <c r="K15" s="18"/>
      <c r="L15" s="12"/>
    </row>
    <row r="16" spans="1:12" ht="14.65" customHeight="1" x14ac:dyDescent="0.2"/>
    <row r="17" ht="14.65" customHeight="1" x14ac:dyDescent="0.2"/>
  </sheetData>
  <mergeCells count="5">
    <mergeCell ref="B7:J7"/>
    <mergeCell ref="B2:L2"/>
    <mergeCell ref="B3:L3"/>
    <mergeCell ref="B5:L5"/>
    <mergeCell ref="B1:L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&amp;RSCHEDA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SCHEDA 1 - SINTESI</vt:lpstr>
      <vt:lpstr>SCHEDA 2 - NOLEGGIO E AT DM-IVD</vt:lpstr>
      <vt:lpstr>SCHEDA 3 - NOL E AT NON DM-IVD</vt:lpstr>
      <vt:lpstr>SCHEDA 4 - PRESTAZIONI</vt:lpstr>
      <vt:lpstr>SCHEDA 5-REAGENTI E CONSUMABILI</vt:lpstr>
      <vt:lpstr>SCHEDA 6-REAGENTI TEST OPZIONI</vt:lpstr>
      <vt:lpstr>'SCHEDA 2 - NOLEGGIO E AT DM-IVD'!Area_stampa</vt:lpstr>
      <vt:lpstr>'SCHEDA 4 - PRESTAZIONI'!Area_stampa</vt:lpstr>
      <vt:lpstr>'SCHEDA 5-REAGENTI E CONSUMABILI'!Area_stampa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 Analisi</dc:creator>
  <cp:lastModifiedBy>Gardosi Angela</cp:lastModifiedBy>
  <cp:revision/>
  <cp:lastPrinted>2023-11-27T08:51:51Z</cp:lastPrinted>
  <dcterms:created xsi:type="dcterms:W3CDTF">2022-12-14T11:55:12Z</dcterms:created>
  <dcterms:modified xsi:type="dcterms:W3CDTF">2024-02-05T08:31:21Z</dcterms:modified>
</cp:coreProperties>
</file>