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Fabb triennale" sheetId="1" r:id="rId1"/>
  </sheets>
  <definedNames>
    <definedName name="_xlnm._FilterDatabase" localSheetId="0" hidden="1">'Fabb triennale'!$B$3:$P$15</definedName>
    <definedName name="_xlnm.Print_Titles" localSheetId="0">'Fabb triennale'!$2:$3</definedName>
  </definedNames>
  <calcPr calcId="124519"/>
</workbook>
</file>

<file path=xl/calcChain.xml><?xml version="1.0" encoding="utf-8"?>
<calcChain xmlns="http://schemas.openxmlformats.org/spreadsheetml/2006/main">
  <c r="P17" i="1"/>
  <c r="N17"/>
  <c r="L17"/>
  <c r="J17"/>
  <c r="H17"/>
  <c r="F17"/>
  <c r="U16"/>
  <c r="S16"/>
  <c r="W16" s="1"/>
  <c r="R16"/>
  <c r="V16" s="1"/>
  <c r="U15"/>
  <c r="S15"/>
  <c r="W15" s="1"/>
  <c r="R15"/>
  <c r="V15" s="1"/>
  <c r="V14"/>
  <c r="U14"/>
  <c r="S14"/>
  <c r="W14" s="1"/>
  <c r="R14"/>
  <c r="W13"/>
  <c r="U13"/>
  <c r="S13"/>
  <c r="R13"/>
  <c r="V13" s="1"/>
  <c r="U12"/>
  <c r="S12"/>
  <c r="W12" s="1"/>
  <c r="R12"/>
  <c r="V12" s="1"/>
  <c r="U11"/>
  <c r="S11"/>
  <c r="W11" s="1"/>
  <c r="R11"/>
  <c r="V11" s="1"/>
  <c r="V10"/>
  <c r="U10"/>
  <c r="S10"/>
  <c r="W10" s="1"/>
  <c r="R10"/>
  <c r="W9"/>
  <c r="U9"/>
  <c r="S9"/>
  <c r="R9"/>
  <c r="V9" s="1"/>
  <c r="U8"/>
  <c r="S8"/>
  <c r="W8" s="1"/>
  <c r="R8"/>
  <c r="V8" s="1"/>
  <c r="U7"/>
  <c r="S7"/>
  <c r="W7" s="1"/>
  <c r="R7"/>
  <c r="V7" s="1"/>
  <c r="V6"/>
  <c r="U6"/>
  <c r="S6"/>
  <c r="W6" s="1"/>
  <c r="R6"/>
  <c r="W5"/>
  <c r="W17" s="1"/>
  <c r="U5"/>
  <c r="S5"/>
  <c r="R5"/>
  <c r="V5" s="1"/>
  <c r="V17" l="1"/>
  <c r="R17"/>
</calcChain>
</file>

<file path=xl/sharedStrings.xml><?xml version="1.0" encoding="utf-8"?>
<sst xmlns="http://schemas.openxmlformats.org/spreadsheetml/2006/main" count="85" uniqueCount="45">
  <si>
    <t>Allegato B Elenco prodotti</t>
  </si>
  <si>
    <t>PRODOTTI ORIGINALI</t>
  </si>
  <si>
    <t>LOTTO</t>
  </si>
  <si>
    <t>Descrizione prodotto</t>
  </si>
  <si>
    <t>Misure</t>
  </si>
  <si>
    <t>UM</t>
  </si>
  <si>
    <t>AUSL BO
FABB TRIENNALE</t>
  </si>
  <si>
    <t>AOUBO
FABB TRIENNALE</t>
  </si>
  <si>
    <t>AUSL IMOLA
FABB TRIENNALE</t>
  </si>
  <si>
    <t>I.O.R.
FABB TRIENNALE</t>
  </si>
  <si>
    <t>AUSL FERRARA
FABB TRIENNALE</t>
  </si>
  <si>
    <t>AOU FERRARA
FABB TRIENNALE</t>
  </si>
  <si>
    <t>Fabb  complessivo triennale</t>
  </si>
  <si>
    <t>Prezzo a base d'asta per UM</t>
  </si>
  <si>
    <t>IMPORTO COMPLESSIVO</t>
  </si>
  <si>
    <t>CONF</t>
  </si>
  <si>
    <t>METRI /
STAMPE</t>
  </si>
  <si>
    <t>CARTA SONY UPP 110 HG
o equivalente</t>
  </si>
  <si>
    <t>mm 110x18 mt</t>
  </si>
  <si>
    <t>rotolo</t>
  </si>
  <si>
    <t>mt</t>
  </si>
  <si>
    <t>CARTA SONY UPP 110 HD
o equivalente</t>
  </si>
  <si>
    <t>mm 110x20 mt</t>
  </si>
  <si>
    <t xml:space="preserve">CARTA SONY UPP 210 HD
o equivalente </t>
  </si>
  <si>
    <t>mm 210x25 mt</t>
  </si>
  <si>
    <t>CARTA SONY UPC 21 L
color printing pack (supporto+inchiostro)
o equivalente</t>
  </si>
  <si>
    <t>mm 100 x 144 mm</t>
  </si>
  <si>
    <t>kit x 200 stampe</t>
  </si>
  <si>
    <r>
      <rPr>
        <b/>
        <sz val="11"/>
        <rFont val="Arial"/>
        <family val="2"/>
      </rPr>
      <t>1 stampa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(in piattaforma "pezzo"</t>
    </r>
    <r>
      <rPr>
        <sz val="11"/>
        <rFont val="Arial"/>
        <family val="2"/>
      </rPr>
      <t>)</t>
    </r>
  </si>
  <si>
    <t>CARTA SONY UPC 21S
color printing pack (supporto+inchiostro)
o equivalente</t>
  </si>
  <si>
    <t>mm 100x90 mm</t>
  </si>
  <si>
    <t>kit x 240 stampe</t>
  </si>
  <si>
    <t>CARTA SONY UPP 110 HA
o equivalente</t>
  </si>
  <si>
    <t>CARTA SONY UPP 110 S
o equivalente</t>
  </si>
  <si>
    <t xml:space="preserve">CARTA SONY UPC R80MD
Kit composto da 1 rotolo + 1 nastro per 50 stampe 
o equivalente </t>
  </si>
  <si>
    <t>carta 
mm 210x16 mt</t>
  </si>
  <si>
    <t>kit x 50 stampe</t>
  </si>
  <si>
    <t>CARTA SONY UPP 84 S
o equivalente</t>
  </si>
  <si>
    <t>mm 84x13,5 mt</t>
  </si>
  <si>
    <t>CARTA SONY UPP 84 HG
o equivalente</t>
  </si>
  <si>
    <t>mm 84x12,5 mt</t>
  </si>
  <si>
    <t>CARTA MITSUBISHI K65-HM
o equivalente</t>
  </si>
  <si>
    <t>CARTA MITSUBISHI K95HG
o equivalente</t>
  </si>
  <si>
    <t>La descrizione dei prodotti è riferita a prodotti "originali". E' consentito offrire prodotti equivalenti purchè l'offerente dimostri che le soluzioni proposte ottemperano in maniera equivalente alle prestazioni, ai requisiti funzionali e alle specifiche tecniche richieste, come meglio specificato all'art. 16 punto 3) del disciplinare di gara</t>
  </si>
  <si>
    <t>Le misure sono indicative dei prodotti attualmente in uso. E' consentito offrire prodotti con misure diverse, purchè venga dimostrato che tale caratteristica non influisce sulla funzionalità del prodotto</t>
  </si>
</sst>
</file>

<file path=xl/styles.xml><?xml version="1.0" encoding="utf-8"?>
<styleSheet xmlns="http://schemas.openxmlformats.org/spreadsheetml/2006/main">
  <numFmts count="6">
    <numFmt numFmtId="164" formatCode="#,##0.0000"/>
    <numFmt numFmtId="165" formatCode="#,##0.00\ &quot;€&quot;"/>
    <numFmt numFmtId="166" formatCode="#,##0.0000\ &quot;€&quot;"/>
    <numFmt numFmtId="167" formatCode="_-* #,##0.00_-;\-* #,##0.00_-;_-* &quot;-&quot;??_-;_-@_-"/>
    <numFmt numFmtId="168" formatCode="0.0000"/>
    <numFmt numFmtId="169" formatCode="_-&quot;€&quot;\ * #,##0.00_-;\-&quot;€&quot;\ * #,##0.00_-;_-&quot;€&quot;\ * &quot;-&quot;??_-;_-@_-"/>
  </numFmts>
  <fonts count="20">
    <font>
      <sz val="1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  <font>
      <sz val="9"/>
      <name val="Arial"/>
      <family val="2"/>
    </font>
    <font>
      <sz val="24"/>
      <color rgb="FFFF0000"/>
      <name val="Arial"/>
      <family val="2"/>
    </font>
    <font>
      <sz val="2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i/>
      <sz val="11"/>
      <color rgb="FF0070C0"/>
      <name val="Arial"/>
      <family val="2"/>
    </font>
    <font>
      <i/>
      <sz val="10"/>
      <name val="Arial"/>
      <family val="2"/>
    </font>
    <font>
      <sz val="11"/>
      <color rgb="FF0070C0"/>
      <name val="Arial"/>
      <family val="2"/>
    </font>
    <font>
      <sz val="11"/>
      <color rgb="FF0070C0"/>
      <name val="Arial"/>
      <family val="2"/>
      <charset val="1"/>
    </font>
    <font>
      <i/>
      <sz val="11"/>
      <name val="Arial"/>
      <family val="2"/>
    </font>
    <font>
      <sz val="11"/>
      <name val="Arial"/>
      <family val="2"/>
      <charset val="1"/>
    </font>
    <font>
      <sz val="11"/>
      <color indexed="8"/>
      <name val="Arial"/>
      <family val="2"/>
    </font>
    <font>
      <sz val="9"/>
      <name val="Arial"/>
      <family val="2"/>
      <charset val="1"/>
    </font>
    <font>
      <b/>
      <sz val="9"/>
      <color rgb="FF0070C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" fontId="12" fillId="8" borderId="13" xfId="0" applyNumberFormat="1" applyFont="1" applyFill="1" applyBorder="1" applyAlignment="1">
      <alignment horizontal="center" vertical="center"/>
    </xf>
    <xf numFmtId="3" fontId="6" fillId="8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6" fillId="8" borderId="16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vertical="center"/>
    </xf>
    <xf numFmtId="165" fontId="8" fillId="0" borderId="7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vertical="center"/>
    </xf>
    <xf numFmtId="0" fontId="6" fillId="0" borderId="0" xfId="0" applyFont="1"/>
    <xf numFmtId="0" fontId="6" fillId="8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7" fontId="9" fillId="0" borderId="13" xfId="1" applyFont="1" applyFill="1" applyBorder="1" applyAlignment="1">
      <alignment horizontal="center" vertical="center"/>
    </xf>
    <xf numFmtId="0" fontId="6" fillId="0" borderId="13" xfId="0" applyFont="1" applyBorder="1"/>
    <xf numFmtId="0" fontId="15" fillId="0" borderId="13" xfId="0" applyFont="1" applyBorder="1"/>
    <xf numFmtId="0" fontId="6" fillId="0" borderId="2" xfId="0" applyFont="1" applyBorder="1"/>
    <xf numFmtId="49" fontId="16" fillId="0" borderId="13" xfId="0" applyNumberFormat="1" applyFont="1" applyFill="1" applyBorder="1" applyAlignment="1">
      <alignment vertical="center" wrapText="1"/>
    </xf>
    <xf numFmtId="164" fontId="6" fillId="8" borderId="13" xfId="0" applyNumberFormat="1" applyFont="1" applyFill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6" fillId="8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6" fontId="6" fillId="0" borderId="20" xfId="0" applyNumberFormat="1" applyFont="1" applyBorder="1" applyAlignment="1">
      <alignment vertical="center"/>
    </xf>
    <xf numFmtId="0" fontId="17" fillId="0" borderId="0" xfId="0" applyFont="1"/>
    <xf numFmtId="0" fontId="3" fillId="9" borderId="0" xfId="0" applyFont="1" applyFill="1" applyAlignment="1">
      <alignment horizontal="center"/>
    </xf>
    <xf numFmtId="165" fontId="3" fillId="9" borderId="0" xfId="0" applyNumberFormat="1" applyFont="1" applyFill="1" applyAlignment="1">
      <alignment wrapText="1"/>
    </xf>
    <xf numFmtId="0" fontId="3" fillId="9" borderId="0" xfId="0" applyFont="1" applyFill="1" applyAlignment="1">
      <alignment horizontal="center" vertical="center" wrapText="1"/>
    </xf>
    <xf numFmtId="165" fontId="6" fillId="9" borderId="2" xfId="0" applyNumberFormat="1" applyFont="1" applyFill="1" applyBorder="1" applyAlignment="1">
      <alignment horizontal="center" vertical="center"/>
    </xf>
    <xf numFmtId="165" fontId="6" fillId="9" borderId="7" xfId="0" applyNumberFormat="1" applyFont="1" applyFill="1" applyBorder="1" applyAlignment="1">
      <alignment horizontal="center" vertical="center"/>
    </xf>
    <xf numFmtId="165" fontId="6" fillId="9" borderId="13" xfId="0" applyNumberFormat="1" applyFont="1" applyFill="1" applyBorder="1" applyAlignment="1">
      <alignment horizontal="center" vertical="center"/>
    </xf>
    <xf numFmtId="0" fontId="18" fillId="9" borderId="0" xfId="0" applyFont="1" applyFill="1"/>
    <xf numFmtId="0" fontId="3" fillId="9" borderId="0" xfId="0" applyFont="1" applyFill="1"/>
    <xf numFmtId="165" fontId="8" fillId="9" borderId="13" xfId="0" applyNumberFormat="1" applyFont="1" applyFill="1" applyBorder="1" applyAlignment="1">
      <alignment horizontal="center" vertical="center"/>
    </xf>
    <xf numFmtId="165" fontId="6" fillId="9" borderId="13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8" fontId="3" fillId="0" borderId="0" xfId="0" applyNumberFormat="1" applyFont="1"/>
    <xf numFmtId="0" fontId="18" fillId="0" borderId="0" xfId="0" applyFont="1"/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zoomScale="90" zoomScaleNormal="90" workbookViewId="0">
      <selection activeCell="AB9" sqref="AB9"/>
    </sheetView>
  </sheetViews>
  <sheetFormatPr defaultRowHeight="12"/>
  <cols>
    <col min="1" max="1" width="3.5703125" style="89" customWidth="1"/>
    <col min="2" max="2" width="25.140625" style="90" customWidth="1"/>
    <col min="3" max="3" width="11" style="3" customWidth="1"/>
    <col min="4" max="4" width="8.28515625" style="3" customWidth="1"/>
    <col min="5" max="5" width="11.7109375" style="3" customWidth="1"/>
    <col min="6" max="6" width="8" style="91" customWidth="1"/>
    <col min="7" max="7" width="9.140625" style="91" customWidth="1"/>
    <col min="8" max="8" width="7.5703125" style="92" customWidth="1"/>
    <col min="9" max="9" width="8.85546875" style="92" customWidth="1"/>
    <col min="10" max="10" width="8.140625" style="89" customWidth="1"/>
    <col min="11" max="11" width="9.7109375" style="89" customWidth="1"/>
    <col min="12" max="12" width="6.85546875" style="5" customWidth="1"/>
    <col min="13" max="13" width="9.140625" style="5" customWidth="1"/>
    <col min="14" max="14" width="7.28515625" style="5" customWidth="1"/>
    <col min="15" max="15" width="9.140625" style="5" customWidth="1"/>
    <col min="16" max="16" width="7.28515625" style="5" customWidth="1"/>
    <col min="17" max="17" width="8.7109375" style="5" customWidth="1"/>
    <col min="18" max="18" width="8" style="5" customWidth="1"/>
    <col min="19" max="19" width="9.28515625" style="5" customWidth="1"/>
    <col min="20" max="20" width="9" style="93" customWidth="1"/>
    <col min="21" max="21" width="9.7109375" style="5" customWidth="1"/>
    <col min="22" max="22" width="13.28515625" style="5" customWidth="1"/>
    <col min="23" max="23" width="13.140625" style="5" customWidth="1"/>
    <col min="24" max="16384" width="9.140625" style="5"/>
  </cols>
  <sheetData>
    <row r="1" spans="1:23" ht="33" customHeight="1">
      <c r="A1" s="1" t="s">
        <v>0</v>
      </c>
      <c r="B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42.75" customHeight="1" thickBo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9"/>
    </row>
    <row r="3" spans="1:23" s="32" customFormat="1" ht="60" customHeight="1">
      <c r="A3" s="10" t="s">
        <v>2</v>
      </c>
      <c r="B3" s="11" t="s">
        <v>3</v>
      </c>
      <c r="C3" s="12" t="s">
        <v>4</v>
      </c>
      <c r="D3" s="13"/>
      <c r="E3" s="14" t="s">
        <v>5</v>
      </c>
      <c r="F3" s="15" t="s">
        <v>6</v>
      </c>
      <c r="G3" s="16"/>
      <c r="H3" s="17" t="s">
        <v>7</v>
      </c>
      <c r="I3" s="18"/>
      <c r="J3" s="19" t="s">
        <v>8</v>
      </c>
      <c r="K3" s="20"/>
      <c r="L3" s="21" t="s">
        <v>9</v>
      </c>
      <c r="M3" s="22"/>
      <c r="N3" s="23" t="s">
        <v>10</v>
      </c>
      <c r="O3" s="24"/>
      <c r="P3" s="23" t="s">
        <v>11</v>
      </c>
      <c r="Q3" s="25"/>
      <c r="R3" s="26" t="s">
        <v>12</v>
      </c>
      <c r="S3" s="27"/>
      <c r="T3" s="28" t="s">
        <v>13</v>
      </c>
      <c r="U3" s="29"/>
      <c r="V3" s="30" t="s">
        <v>14</v>
      </c>
      <c r="W3" s="31"/>
    </row>
    <row r="4" spans="1:23" s="32" customFormat="1" ht="52.5" customHeight="1">
      <c r="A4" s="33"/>
      <c r="B4" s="34"/>
      <c r="C4" s="23"/>
      <c r="D4" s="24"/>
      <c r="E4" s="34"/>
      <c r="F4" s="35" t="s">
        <v>15</v>
      </c>
      <c r="G4" s="36" t="s">
        <v>16</v>
      </c>
      <c r="H4" s="35" t="s">
        <v>15</v>
      </c>
      <c r="I4" s="36" t="s">
        <v>16</v>
      </c>
      <c r="J4" s="35" t="s">
        <v>15</v>
      </c>
      <c r="K4" s="36" t="s">
        <v>16</v>
      </c>
      <c r="L4" s="35" t="s">
        <v>15</v>
      </c>
      <c r="M4" s="36" t="s">
        <v>16</v>
      </c>
      <c r="N4" s="35" t="s">
        <v>15</v>
      </c>
      <c r="O4" s="36" t="s">
        <v>16</v>
      </c>
      <c r="P4" s="35" t="s">
        <v>15</v>
      </c>
      <c r="Q4" s="36" t="s">
        <v>16</v>
      </c>
      <c r="R4" s="37" t="s">
        <v>15</v>
      </c>
      <c r="S4" s="36" t="s">
        <v>16</v>
      </c>
      <c r="T4" s="38" t="s">
        <v>15</v>
      </c>
      <c r="U4" s="36" t="s">
        <v>16</v>
      </c>
      <c r="V4" s="39" t="s">
        <v>15</v>
      </c>
      <c r="W4" s="36" t="s">
        <v>16</v>
      </c>
    </row>
    <row r="5" spans="1:23" s="57" customFormat="1" ht="51" customHeight="1">
      <c r="A5" s="40">
        <v>1</v>
      </c>
      <c r="B5" s="41" t="s">
        <v>17</v>
      </c>
      <c r="C5" s="42" t="s">
        <v>18</v>
      </c>
      <c r="D5" s="43" t="s">
        <v>19</v>
      </c>
      <c r="E5" s="43" t="s">
        <v>20</v>
      </c>
      <c r="F5" s="44">
        <v>7200</v>
      </c>
      <c r="G5" s="45">
        <v>129600</v>
      </c>
      <c r="H5" s="44">
        <v>3000</v>
      </c>
      <c r="I5" s="45">
        <v>54000</v>
      </c>
      <c r="J5" s="46">
        <v>0</v>
      </c>
      <c r="K5" s="47"/>
      <c r="L5" s="48">
        <v>480</v>
      </c>
      <c r="M5" s="45">
        <v>8640</v>
      </c>
      <c r="N5" s="49">
        <v>1800</v>
      </c>
      <c r="O5" s="45">
        <v>32400</v>
      </c>
      <c r="P5" s="48">
        <v>900</v>
      </c>
      <c r="Q5" s="50">
        <v>16200</v>
      </c>
      <c r="R5" s="51">
        <f>F5+H5+J5+L5+N5+P5</f>
        <v>13380</v>
      </c>
      <c r="S5" s="52">
        <f>G5+I5+K5+M5+O5+Q5</f>
        <v>240840</v>
      </c>
      <c r="T5" s="53">
        <v>9</v>
      </c>
      <c r="U5" s="54">
        <f>T5/18</f>
        <v>0.5</v>
      </c>
      <c r="V5" s="55">
        <f>R5*T5</f>
        <v>120420</v>
      </c>
      <c r="W5" s="56">
        <f>S5*U5</f>
        <v>120420</v>
      </c>
    </row>
    <row r="6" spans="1:23" s="57" customFormat="1" ht="57.75" customHeight="1">
      <c r="A6" s="40">
        <v>2</v>
      </c>
      <c r="B6" s="41" t="s">
        <v>21</v>
      </c>
      <c r="C6" s="42" t="s">
        <v>22</v>
      </c>
      <c r="D6" s="43" t="s">
        <v>19</v>
      </c>
      <c r="E6" s="43" t="s">
        <v>20</v>
      </c>
      <c r="F6" s="44">
        <v>4500</v>
      </c>
      <c r="G6" s="45">
        <v>90000</v>
      </c>
      <c r="H6" s="44">
        <v>12600</v>
      </c>
      <c r="I6" s="45">
        <v>252000</v>
      </c>
      <c r="J6" s="46">
        <v>6000</v>
      </c>
      <c r="K6" s="45">
        <v>120000</v>
      </c>
      <c r="L6" s="48">
        <v>660</v>
      </c>
      <c r="M6" s="45">
        <v>13200</v>
      </c>
      <c r="N6" s="49">
        <v>1500</v>
      </c>
      <c r="O6" s="45">
        <v>30000</v>
      </c>
      <c r="P6" s="48">
        <v>3300</v>
      </c>
      <c r="Q6" s="50">
        <v>66000</v>
      </c>
      <c r="R6" s="51">
        <f t="shared" ref="R6:S16" si="0">F6+H6+J6+L6+N6+P6</f>
        <v>28560</v>
      </c>
      <c r="S6" s="52">
        <f t="shared" si="0"/>
        <v>571200</v>
      </c>
      <c r="T6" s="53">
        <v>9</v>
      </c>
      <c r="U6" s="54">
        <f>T6/20</f>
        <v>0.45</v>
      </c>
      <c r="V6" s="55">
        <f t="shared" ref="V6:W16" si="1">R6*T6</f>
        <v>257040</v>
      </c>
      <c r="W6" s="56">
        <f t="shared" si="1"/>
        <v>257040</v>
      </c>
    </row>
    <row r="7" spans="1:23" s="57" customFormat="1" ht="40.5" customHeight="1">
      <c r="A7" s="40">
        <v>3</v>
      </c>
      <c r="B7" s="41" t="s">
        <v>23</v>
      </c>
      <c r="C7" s="42" t="s">
        <v>24</v>
      </c>
      <c r="D7" s="43" t="s">
        <v>19</v>
      </c>
      <c r="E7" s="43" t="s">
        <v>20</v>
      </c>
      <c r="F7" s="44">
        <v>0</v>
      </c>
      <c r="G7" s="58"/>
      <c r="H7" s="44">
        <v>600</v>
      </c>
      <c r="I7" s="45">
        <v>15000</v>
      </c>
      <c r="J7" s="46">
        <v>45</v>
      </c>
      <c r="K7" s="45">
        <v>1125</v>
      </c>
      <c r="L7" s="48">
        <v>0</v>
      </c>
      <c r="M7" s="40"/>
      <c r="N7" s="49">
        <v>60</v>
      </c>
      <c r="O7" s="45">
        <v>1500</v>
      </c>
      <c r="P7" s="48">
        <v>300</v>
      </c>
      <c r="Q7" s="50">
        <v>7500</v>
      </c>
      <c r="R7" s="51">
        <f t="shared" si="0"/>
        <v>1005</v>
      </c>
      <c r="S7" s="52">
        <f t="shared" si="0"/>
        <v>25125</v>
      </c>
      <c r="T7" s="53">
        <v>28</v>
      </c>
      <c r="U7" s="54">
        <f>T7/25</f>
        <v>1.1200000000000001</v>
      </c>
      <c r="V7" s="55">
        <f t="shared" si="1"/>
        <v>28140</v>
      </c>
      <c r="W7" s="56">
        <f t="shared" si="1"/>
        <v>28140.000000000004</v>
      </c>
    </row>
    <row r="8" spans="1:23" s="57" customFormat="1" ht="63" customHeight="1">
      <c r="A8" s="40">
        <v>4</v>
      </c>
      <c r="B8" s="41" t="s">
        <v>25</v>
      </c>
      <c r="C8" s="43" t="s">
        <v>26</v>
      </c>
      <c r="D8" s="43" t="s">
        <v>27</v>
      </c>
      <c r="E8" s="43" t="s">
        <v>28</v>
      </c>
      <c r="F8" s="44">
        <v>300</v>
      </c>
      <c r="G8" s="45">
        <v>60000</v>
      </c>
      <c r="H8" s="44">
        <v>600</v>
      </c>
      <c r="I8" s="45">
        <v>120000</v>
      </c>
      <c r="J8" s="46">
        <v>60</v>
      </c>
      <c r="K8" s="45">
        <v>12000</v>
      </c>
      <c r="L8" s="48">
        <v>0</v>
      </c>
      <c r="M8" s="40"/>
      <c r="N8" s="49">
        <v>300</v>
      </c>
      <c r="O8" s="45">
        <v>60000</v>
      </c>
      <c r="P8" s="48">
        <v>0</v>
      </c>
      <c r="Q8" s="59"/>
      <c r="R8" s="51">
        <f t="shared" si="0"/>
        <v>1260</v>
      </c>
      <c r="S8" s="52">
        <f t="shared" si="0"/>
        <v>252000</v>
      </c>
      <c r="T8" s="53">
        <v>90</v>
      </c>
      <c r="U8" s="54">
        <f>T8/200</f>
        <v>0.45</v>
      </c>
      <c r="V8" s="55">
        <f t="shared" si="1"/>
        <v>113400</v>
      </c>
      <c r="W8" s="56">
        <f t="shared" si="1"/>
        <v>113400</v>
      </c>
    </row>
    <row r="9" spans="1:23" s="57" customFormat="1" ht="63" customHeight="1">
      <c r="A9" s="40">
        <v>5</v>
      </c>
      <c r="B9" s="41" t="s">
        <v>29</v>
      </c>
      <c r="C9" s="43" t="s">
        <v>30</v>
      </c>
      <c r="D9" s="43" t="s">
        <v>31</v>
      </c>
      <c r="E9" s="43" t="s">
        <v>28</v>
      </c>
      <c r="F9" s="44">
        <v>240</v>
      </c>
      <c r="G9" s="45">
        <v>57600</v>
      </c>
      <c r="H9" s="44">
        <v>150</v>
      </c>
      <c r="I9" s="45">
        <v>36000</v>
      </c>
      <c r="J9" s="46">
        <v>0</v>
      </c>
      <c r="K9" s="60"/>
      <c r="L9" s="48">
        <v>0</v>
      </c>
      <c r="M9" s="61"/>
      <c r="N9" s="49">
        <v>0</v>
      </c>
      <c r="O9" s="62"/>
      <c r="P9" s="48">
        <v>0</v>
      </c>
      <c r="Q9" s="63"/>
      <c r="R9" s="51">
        <f t="shared" si="0"/>
        <v>390</v>
      </c>
      <c r="S9" s="52">
        <f t="shared" si="0"/>
        <v>93600</v>
      </c>
      <c r="T9" s="53">
        <v>80</v>
      </c>
      <c r="U9" s="54">
        <f>T9/240</f>
        <v>0.33333333333333331</v>
      </c>
      <c r="V9" s="55">
        <f t="shared" si="1"/>
        <v>31200</v>
      </c>
      <c r="W9" s="56">
        <f t="shared" si="1"/>
        <v>31200</v>
      </c>
    </row>
    <row r="10" spans="1:23" s="57" customFormat="1" ht="48.75" customHeight="1">
      <c r="A10" s="40">
        <v>6</v>
      </c>
      <c r="B10" s="41" t="s">
        <v>32</v>
      </c>
      <c r="C10" s="42" t="s">
        <v>18</v>
      </c>
      <c r="D10" s="43" t="s">
        <v>19</v>
      </c>
      <c r="E10" s="43" t="s">
        <v>20</v>
      </c>
      <c r="F10" s="44">
        <v>750</v>
      </c>
      <c r="G10" s="45">
        <v>13500</v>
      </c>
      <c r="H10" s="44">
        <v>1800</v>
      </c>
      <c r="I10" s="45">
        <v>32400</v>
      </c>
      <c r="J10" s="46">
        <v>0</v>
      </c>
      <c r="K10" s="47"/>
      <c r="L10" s="48">
        <v>0</v>
      </c>
      <c r="M10" s="61"/>
      <c r="N10" s="49">
        <v>0</v>
      </c>
      <c r="O10" s="62"/>
      <c r="P10" s="48">
        <v>0</v>
      </c>
      <c r="Q10" s="63"/>
      <c r="R10" s="51">
        <f t="shared" si="0"/>
        <v>2550</v>
      </c>
      <c r="S10" s="52">
        <f t="shared" si="0"/>
        <v>45900</v>
      </c>
      <c r="T10" s="53">
        <v>10</v>
      </c>
      <c r="U10" s="54">
        <f t="shared" ref="U10:U16" si="2">T10/18</f>
        <v>0.55555555555555558</v>
      </c>
      <c r="V10" s="55">
        <f t="shared" si="1"/>
        <v>25500</v>
      </c>
      <c r="W10" s="56">
        <f t="shared" si="1"/>
        <v>25500</v>
      </c>
    </row>
    <row r="11" spans="1:23" s="57" customFormat="1" ht="40.5" customHeight="1">
      <c r="A11" s="40">
        <v>7</v>
      </c>
      <c r="B11" s="41" t="s">
        <v>33</v>
      </c>
      <c r="C11" s="42" t="s">
        <v>22</v>
      </c>
      <c r="D11" s="43" t="s">
        <v>19</v>
      </c>
      <c r="E11" s="43" t="s">
        <v>20</v>
      </c>
      <c r="F11" s="44">
        <v>3300</v>
      </c>
      <c r="G11" s="45">
        <v>66000</v>
      </c>
      <c r="H11" s="44">
        <v>480</v>
      </c>
      <c r="I11" s="45">
        <v>9600</v>
      </c>
      <c r="J11" s="46">
        <v>0</v>
      </c>
      <c r="K11" s="47"/>
      <c r="L11" s="48">
        <v>0</v>
      </c>
      <c r="M11" s="61"/>
      <c r="N11" s="49">
        <v>0</v>
      </c>
      <c r="O11" s="62"/>
      <c r="P11" s="48">
        <v>0</v>
      </c>
      <c r="Q11" s="63"/>
      <c r="R11" s="51">
        <f t="shared" si="0"/>
        <v>3780</v>
      </c>
      <c r="S11" s="52">
        <f t="shared" si="0"/>
        <v>75600</v>
      </c>
      <c r="T11" s="53">
        <v>5</v>
      </c>
      <c r="U11" s="54">
        <f>T11/20</f>
        <v>0.25</v>
      </c>
      <c r="V11" s="55">
        <f t="shared" si="1"/>
        <v>18900</v>
      </c>
      <c r="W11" s="56">
        <f t="shared" si="1"/>
        <v>18900</v>
      </c>
    </row>
    <row r="12" spans="1:23" s="57" customFormat="1" ht="84" customHeight="1">
      <c r="A12" s="40">
        <v>8</v>
      </c>
      <c r="B12" s="41" t="s">
        <v>34</v>
      </c>
      <c r="C12" s="42" t="s">
        <v>35</v>
      </c>
      <c r="D12" s="43" t="s">
        <v>36</v>
      </c>
      <c r="E12" s="43" t="s">
        <v>28</v>
      </c>
      <c r="F12" s="44">
        <v>0</v>
      </c>
      <c r="G12" s="58"/>
      <c r="H12" s="44">
        <v>150</v>
      </c>
      <c r="I12" s="45">
        <v>7500</v>
      </c>
      <c r="J12" s="46">
        <v>0</v>
      </c>
      <c r="K12" s="47"/>
      <c r="L12" s="48">
        <v>0</v>
      </c>
      <c r="M12" s="61"/>
      <c r="N12" s="49">
        <v>0</v>
      </c>
      <c r="O12" s="62"/>
      <c r="P12" s="48">
        <v>0</v>
      </c>
      <c r="Q12" s="63"/>
      <c r="R12" s="51">
        <f t="shared" si="0"/>
        <v>150</v>
      </c>
      <c r="S12" s="52">
        <f t="shared" si="0"/>
        <v>7500</v>
      </c>
      <c r="T12" s="53">
        <v>100</v>
      </c>
      <c r="U12" s="54">
        <f>T12/50</f>
        <v>2</v>
      </c>
      <c r="V12" s="55">
        <f t="shared" si="1"/>
        <v>15000</v>
      </c>
      <c r="W12" s="56">
        <f t="shared" si="1"/>
        <v>15000</v>
      </c>
    </row>
    <row r="13" spans="1:23" s="57" customFormat="1" ht="40.5" customHeight="1">
      <c r="A13" s="40">
        <v>9</v>
      </c>
      <c r="B13" s="64" t="s">
        <v>37</v>
      </c>
      <c r="C13" s="42" t="s">
        <v>38</v>
      </c>
      <c r="D13" s="43" t="s">
        <v>19</v>
      </c>
      <c r="E13" s="43" t="s">
        <v>20</v>
      </c>
      <c r="F13" s="44">
        <v>0</v>
      </c>
      <c r="G13" s="65"/>
      <c r="H13" s="44">
        <v>0</v>
      </c>
      <c r="I13" s="45"/>
      <c r="J13" s="46">
        <v>570</v>
      </c>
      <c r="K13" s="45">
        <v>7695</v>
      </c>
      <c r="L13" s="48">
        <v>0</v>
      </c>
      <c r="M13" s="61"/>
      <c r="N13" s="49">
        <v>0</v>
      </c>
      <c r="O13" s="62"/>
      <c r="P13" s="48">
        <v>0</v>
      </c>
      <c r="Q13" s="63"/>
      <c r="R13" s="51">
        <f t="shared" si="0"/>
        <v>570</v>
      </c>
      <c r="S13" s="52">
        <f t="shared" si="0"/>
        <v>7695</v>
      </c>
      <c r="T13" s="53">
        <v>5</v>
      </c>
      <c r="U13" s="54">
        <f>T13/13.5</f>
        <v>0.37037037037037035</v>
      </c>
      <c r="V13" s="55">
        <f t="shared" si="1"/>
        <v>2850</v>
      </c>
      <c r="W13" s="56">
        <f t="shared" si="1"/>
        <v>2850</v>
      </c>
    </row>
    <row r="14" spans="1:23" s="57" customFormat="1" ht="56.25" customHeight="1">
      <c r="A14" s="40">
        <v>10</v>
      </c>
      <c r="B14" s="64" t="s">
        <v>39</v>
      </c>
      <c r="C14" s="42" t="s">
        <v>40</v>
      </c>
      <c r="D14" s="43" t="s">
        <v>19</v>
      </c>
      <c r="E14" s="43" t="s">
        <v>20</v>
      </c>
      <c r="F14" s="44">
        <v>3000</v>
      </c>
      <c r="G14" s="45">
        <v>37500</v>
      </c>
      <c r="H14" s="44">
        <v>240</v>
      </c>
      <c r="I14" s="45">
        <v>3000</v>
      </c>
      <c r="J14" s="46">
        <v>0</v>
      </c>
      <c r="K14" s="47"/>
      <c r="L14" s="48">
        <v>0</v>
      </c>
      <c r="M14" s="40"/>
      <c r="N14" s="49">
        <v>600</v>
      </c>
      <c r="O14" s="45">
        <v>7500</v>
      </c>
      <c r="P14" s="48">
        <v>0</v>
      </c>
      <c r="Q14" s="59"/>
      <c r="R14" s="51">
        <f t="shared" si="0"/>
        <v>3840</v>
      </c>
      <c r="S14" s="52">
        <f t="shared" si="0"/>
        <v>48000</v>
      </c>
      <c r="T14" s="53">
        <v>8</v>
      </c>
      <c r="U14" s="54">
        <f>T14/12.5</f>
        <v>0.64</v>
      </c>
      <c r="V14" s="55">
        <f t="shared" si="1"/>
        <v>30720</v>
      </c>
      <c r="W14" s="56">
        <f t="shared" si="1"/>
        <v>30720</v>
      </c>
    </row>
    <row r="15" spans="1:23" s="57" customFormat="1" ht="45.75" customHeight="1">
      <c r="A15" s="40">
        <v>11</v>
      </c>
      <c r="B15" s="41" t="s">
        <v>41</v>
      </c>
      <c r="C15" s="42" t="s">
        <v>22</v>
      </c>
      <c r="D15" s="43" t="s">
        <v>19</v>
      </c>
      <c r="E15" s="43" t="s">
        <v>20</v>
      </c>
      <c r="F15" s="44">
        <v>300</v>
      </c>
      <c r="G15" s="45">
        <v>6000</v>
      </c>
      <c r="H15" s="44">
        <v>300</v>
      </c>
      <c r="I15" s="45">
        <v>6000</v>
      </c>
      <c r="J15" s="46">
        <v>0</v>
      </c>
      <c r="K15" s="47"/>
      <c r="L15" s="48">
        <v>0</v>
      </c>
      <c r="M15" s="40"/>
      <c r="N15" s="49">
        <v>1500</v>
      </c>
      <c r="O15" s="45">
        <v>30000</v>
      </c>
      <c r="P15" s="48">
        <v>0</v>
      </c>
      <c r="Q15" s="59"/>
      <c r="R15" s="51">
        <f t="shared" si="0"/>
        <v>2100</v>
      </c>
      <c r="S15" s="52">
        <f t="shared" si="0"/>
        <v>42000</v>
      </c>
      <c r="T15" s="53">
        <v>9.5</v>
      </c>
      <c r="U15" s="54">
        <f>T15/20</f>
        <v>0.47499999999999998</v>
      </c>
      <c r="V15" s="55">
        <f t="shared" si="1"/>
        <v>19950</v>
      </c>
      <c r="W15" s="56">
        <f t="shared" si="1"/>
        <v>19950</v>
      </c>
    </row>
    <row r="16" spans="1:23" s="70" customFormat="1" ht="54" customHeight="1" thickBot="1">
      <c r="A16" s="40">
        <v>12</v>
      </c>
      <c r="B16" s="41" t="s">
        <v>42</v>
      </c>
      <c r="C16" s="42" t="s">
        <v>18</v>
      </c>
      <c r="D16" s="43" t="s">
        <v>19</v>
      </c>
      <c r="E16" s="43" t="s">
        <v>20</v>
      </c>
      <c r="F16" s="44">
        <v>0</v>
      </c>
      <c r="G16" s="58"/>
      <c r="H16" s="44">
        <v>0</v>
      </c>
      <c r="I16" s="58"/>
      <c r="J16" s="46">
        <v>0</v>
      </c>
      <c r="K16" s="58"/>
      <c r="L16" s="48">
        <v>0</v>
      </c>
      <c r="M16" s="58"/>
      <c r="N16" s="49">
        <v>0</v>
      </c>
      <c r="O16" s="58"/>
      <c r="P16" s="48">
        <v>150</v>
      </c>
      <c r="Q16" s="50">
        <v>2700</v>
      </c>
      <c r="R16" s="66">
        <f t="shared" si="0"/>
        <v>150</v>
      </c>
      <c r="S16" s="67">
        <f t="shared" si="0"/>
        <v>2700</v>
      </c>
      <c r="T16" s="68">
        <v>9.5</v>
      </c>
      <c r="U16" s="69">
        <f t="shared" si="2"/>
        <v>0.52777777777777779</v>
      </c>
      <c r="V16" s="55">
        <f t="shared" si="1"/>
        <v>1425</v>
      </c>
      <c r="W16" s="56">
        <f t="shared" si="1"/>
        <v>1425</v>
      </c>
    </row>
    <row r="17" spans="1:23" ht="30" customHeight="1">
      <c r="A17" s="71"/>
      <c r="B17" s="72"/>
      <c r="C17" s="73"/>
      <c r="D17" s="73"/>
      <c r="E17" s="73"/>
      <c r="F17" s="74">
        <f>(F5*$T$5)+(F6*$T$6)+(F7*$T$7)+(F8*$T$8)+(F9*$T$9)+(F10*$T$10)+(F11*$T$11)+(F12*$T$12)+(F13*$T$13)+(F14*$T$14)+(F15*$T$15)+(F16*$T$16)</f>
        <v>202350</v>
      </c>
      <c r="G17" s="75"/>
      <c r="H17" s="74">
        <f>(H5*$T$5)+(H6*$T$6)+(H7*$T$7)+(H8*$T$8)+(H9*$T$9)+(H10*$T$10)+(H11*$T$11)+(H12*$T$12)+(H13*$T$13)+(H14*$T$14)+(H15*$T$15)+(H16*$T$16)</f>
        <v>263370</v>
      </c>
      <c r="I17" s="75"/>
      <c r="J17" s="74">
        <f>(J5*$T$5)+(J6*$T$6)+(J7*$T$7)+(J8*$T$8)+(J9*$T$9)+(J10*$T$10)+(J11*$T$11)+(J12*$T$12)+(J13*$T$13)+(J14*$T$14)+(J15*$T$15)+(J16*$T$16)</f>
        <v>63510</v>
      </c>
      <c r="K17" s="75"/>
      <c r="L17" s="74">
        <f>(L5*$T$5)+(L6*$T$6)+(L7*$T$7)+(L8*$T$8)+(L9*$T$9)+(L10*$T$10)+(L11*$T$11)+(L12*$T$12)+(L13*$T$13)+(L14*$T$14)+(L15*$T$15)+(L16*$T$16)</f>
        <v>10260</v>
      </c>
      <c r="M17" s="75"/>
      <c r="N17" s="74">
        <f>(N5*$T$5)+(N6*$T$6)+(N7*$T$7)+(N8*$T$8)+(N9*$T$9)+(N10*$T$10)+(N11*$T$11)+(N12*$T$12)+(N13*$T$13)+(N14*$T$14)+(N15*$T$15)+(N16*$T$16)</f>
        <v>77430</v>
      </c>
      <c r="O17" s="75"/>
      <c r="P17" s="74">
        <f>(P5*$T$5)+(P6*$T$6)+(P7*$T$7)+(P8*$T$8)+(P9*$T$9)+(P10*$T$10)+(P11*$T$11)+(P12*$T$12)+(P13*$T$13)+(P14*$T$14)+(P15*$T$15)+(P16*$T$16)</f>
        <v>47625</v>
      </c>
      <c r="Q17" s="75"/>
      <c r="R17" s="76">
        <f>(R5*$T$5)+(R6*$T$6)+(R7*$T$7)+(R8*$T$8)+(R9*$T$9)+(R10*$T$10)+(R11*$T$11)+(R12*$T$12)+(R13*$T$13)+(R14*$T$14)+(R15*$T$15)+(R16*$T$16)</f>
        <v>664545</v>
      </c>
      <c r="S17" s="76"/>
      <c r="T17" s="77"/>
      <c r="U17" s="78"/>
      <c r="V17" s="79">
        <f>SUM(V5:V16)</f>
        <v>664545</v>
      </c>
      <c r="W17" s="80">
        <f>SUM(W5:W16)</f>
        <v>664545</v>
      </c>
    </row>
    <row r="18" spans="1:23" ht="63" customHeight="1">
      <c r="A18" s="81" t="s">
        <v>3</v>
      </c>
      <c r="B18" s="82"/>
      <c r="C18" s="83" t="s">
        <v>43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5"/>
    </row>
    <row r="19" spans="1:23" ht="44.25" customHeight="1">
      <c r="A19" s="81" t="s">
        <v>4</v>
      </c>
      <c r="B19" s="82"/>
      <c r="C19" s="86" t="s">
        <v>44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8"/>
    </row>
  </sheetData>
  <mergeCells count="24">
    <mergeCell ref="A18:B18"/>
    <mergeCell ref="C18:T18"/>
    <mergeCell ref="A19:B19"/>
    <mergeCell ref="C19:T19"/>
    <mergeCell ref="T3:U3"/>
    <mergeCell ref="V3:W3"/>
    <mergeCell ref="C4:D4"/>
    <mergeCell ref="F17:G17"/>
    <mergeCell ref="H17:I17"/>
    <mergeCell ref="J17:K17"/>
    <mergeCell ref="L17:M17"/>
    <mergeCell ref="N17:O17"/>
    <mergeCell ref="P17:Q17"/>
    <mergeCell ref="R17:S17"/>
    <mergeCell ref="H1:T1"/>
    <mergeCell ref="A2:U2"/>
    <mergeCell ref="C3:D3"/>
    <mergeCell ref="F3:G3"/>
    <mergeCell ref="H3:I3"/>
    <mergeCell ref="J3:K3"/>
    <mergeCell ref="L3:M3"/>
    <mergeCell ref="N3:O3"/>
    <mergeCell ref="P3:Q3"/>
    <mergeCell ref="R3:S3"/>
  </mergeCells>
  <printOptions gridLines="1"/>
  <pageMargins left="0.15748031496062992" right="0.15748031496062992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Fabb triennale</vt:lpstr>
      <vt:lpstr>'Fabb triennale'!Titoli_stampa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s.regazzi</dc:creator>
  <cp:lastModifiedBy>s.regazzi</cp:lastModifiedBy>
  <dcterms:created xsi:type="dcterms:W3CDTF">2024-01-30T07:53:49Z</dcterms:created>
  <dcterms:modified xsi:type="dcterms:W3CDTF">2024-01-30T07:54:33Z</dcterms:modified>
</cp:coreProperties>
</file>