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19430" windowHeight="9100" tabRatio="751"/>
  </bookViews>
  <sheets>
    <sheet name="SCHEDA 1 - SINTESI" sheetId="10" r:id="rId1"/>
    <sheet name="SCHEDA 2 - NOLEGGIO E AT" sheetId="1" r:id="rId2"/>
    <sheet name="SCHEDA 3 - PRESTAZIONI" sheetId="11" r:id="rId3"/>
    <sheet name="SCHEDA 4-REAGENTI E CONSUMABILI" sheetId="8" r:id="rId4"/>
    <sheet name="Scheda 5 -Prestazioni Opzionali" sheetId="13" r:id="rId5"/>
  </sheets>
  <externalReferences>
    <externalReference r:id="rId6"/>
  </externalReferences>
  <definedNames>
    <definedName name="_xlnm.Print_Area" localSheetId="0">'SCHEDA 1 - SINTESI'!$A$1:$G$21</definedName>
    <definedName name="_xlnm.Print_Area" localSheetId="1">'SCHEDA 2 - NOLEGGIO E AT'!#REF!</definedName>
  </definedNames>
  <calcPr calcId="125725"/>
</workbook>
</file>

<file path=xl/calcChain.xml><?xml version="1.0" encoding="utf-8"?>
<calcChain xmlns="http://schemas.openxmlformats.org/spreadsheetml/2006/main">
  <c r="M31" i="10"/>
  <c r="M15"/>
  <c r="M14"/>
  <c r="L13"/>
  <c r="L12"/>
  <c r="AX29" i="1"/>
  <c r="AW29"/>
  <c r="AX28"/>
  <c r="AW28"/>
  <c r="AX27"/>
  <c r="AW27"/>
  <c r="AX26"/>
  <c r="AW26"/>
  <c r="AX25"/>
  <c r="AW25"/>
  <c r="AX24"/>
  <c r="AW24"/>
  <c r="AX23"/>
  <c r="AW23"/>
  <c r="AX22"/>
  <c r="AW22"/>
  <c r="AX21"/>
  <c r="AW21"/>
  <c r="AX20"/>
  <c r="AW20"/>
  <c r="AX19"/>
  <c r="AW19"/>
  <c r="AX18"/>
  <c r="AW18"/>
  <c r="AX17"/>
  <c r="AW17"/>
  <c r="AX16"/>
  <c r="AW16"/>
  <c r="AX15"/>
  <c r="AW15"/>
  <c r="AX14"/>
  <c r="AW14"/>
  <c r="AX13"/>
  <c r="AW13"/>
  <c r="AX12"/>
  <c r="AW12"/>
  <c r="AX11"/>
  <c r="AW11"/>
  <c r="AX10"/>
  <c r="AX31" s="1"/>
  <c r="AW10"/>
  <c r="AW31" s="1"/>
  <c r="L11" i="10"/>
  <c r="B12"/>
  <c r="B11"/>
  <c r="D14" i="11" l="1"/>
  <c r="O8"/>
  <c r="O9"/>
  <c r="O10"/>
  <c r="O11"/>
  <c r="O12"/>
  <c r="O13"/>
  <c r="I7"/>
  <c r="O7"/>
  <c r="N14"/>
  <c r="O14"/>
  <c r="M13" i="10" l="1"/>
  <c r="M12"/>
  <c r="M11"/>
  <c r="AT11" i="1"/>
  <c r="AU11"/>
  <c r="AT12"/>
  <c r="AU12"/>
  <c r="AT13"/>
  <c r="AU13"/>
  <c r="AT14"/>
  <c r="AU14"/>
  <c r="AT15"/>
  <c r="AU15"/>
  <c r="AT16"/>
  <c r="AU16"/>
  <c r="AT17"/>
  <c r="AU17"/>
  <c r="AT18"/>
  <c r="AU18"/>
  <c r="AT19"/>
  <c r="AU19"/>
  <c r="AT20"/>
  <c r="AU20"/>
  <c r="AT21"/>
  <c r="AU21"/>
  <c r="AT22"/>
  <c r="AU22"/>
  <c r="AT23"/>
  <c r="AU23"/>
  <c r="AT24"/>
  <c r="AU24"/>
  <c r="AT25"/>
  <c r="AU25"/>
  <c r="AT26"/>
  <c r="AU26"/>
  <c r="AT27"/>
  <c r="AU27"/>
  <c r="AT28"/>
  <c r="AU28"/>
  <c r="AT29"/>
  <c r="AU29"/>
  <c r="AU10"/>
  <c r="AT10"/>
  <c r="AH11"/>
  <c r="AI11"/>
  <c r="AH12"/>
  <c r="AI12"/>
  <c r="AH13"/>
  <c r="AI13"/>
  <c r="AH14"/>
  <c r="AI14"/>
  <c r="AH15"/>
  <c r="AI15"/>
  <c r="AH16"/>
  <c r="AI16"/>
  <c r="AH17"/>
  <c r="AI17"/>
  <c r="AH18"/>
  <c r="AI18"/>
  <c r="AH19"/>
  <c r="AI19"/>
  <c r="AH20"/>
  <c r="AI20"/>
  <c r="AH21"/>
  <c r="AI21"/>
  <c r="AH22"/>
  <c r="AI22"/>
  <c r="AH23"/>
  <c r="AI23"/>
  <c r="AH24"/>
  <c r="AI24"/>
  <c r="AH25"/>
  <c r="AI25"/>
  <c r="AH26"/>
  <c r="AI26"/>
  <c r="AH27"/>
  <c r="AI27"/>
  <c r="AH28"/>
  <c r="AI28"/>
  <c r="AH29"/>
  <c r="AI29"/>
  <c r="AI10"/>
  <c r="AH10"/>
  <c r="AD11"/>
  <c r="AE11"/>
  <c r="AD12"/>
  <c r="AE12"/>
  <c r="AD13"/>
  <c r="AE13"/>
  <c r="AD14"/>
  <c r="AE14"/>
  <c r="AD15"/>
  <c r="AE15"/>
  <c r="AD16"/>
  <c r="AE16"/>
  <c r="AD17"/>
  <c r="AE17"/>
  <c r="AD18"/>
  <c r="AE18"/>
  <c r="AD19"/>
  <c r="AE19"/>
  <c r="AD20"/>
  <c r="AE20"/>
  <c r="AD21"/>
  <c r="AE21"/>
  <c r="AD22"/>
  <c r="AE22"/>
  <c r="AD23"/>
  <c r="AE23"/>
  <c r="AD24"/>
  <c r="AE24"/>
  <c r="AD25"/>
  <c r="AE25"/>
  <c r="AD26"/>
  <c r="AE26"/>
  <c r="AD27"/>
  <c r="AE27"/>
  <c r="AD28"/>
  <c r="AE28"/>
  <c r="AD29"/>
  <c r="AE29"/>
  <c r="AE10"/>
  <c r="AD10"/>
  <c r="Y11"/>
  <c r="Z11"/>
  <c r="Y12"/>
  <c r="Z12"/>
  <c r="Y13"/>
  <c r="Z13"/>
  <c r="Y14"/>
  <c r="Z14"/>
  <c r="Y15"/>
  <c r="Z15"/>
  <c r="Y16"/>
  <c r="Z16"/>
  <c r="Y17"/>
  <c r="Z17"/>
  <c r="Y18"/>
  <c r="Z18"/>
  <c r="Y19"/>
  <c r="Z19"/>
  <c r="Y20"/>
  <c r="Z20"/>
  <c r="Y21"/>
  <c r="Z21"/>
  <c r="Y22"/>
  <c r="Z22"/>
  <c r="Y23"/>
  <c r="Z23"/>
  <c r="Y24"/>
  <c r="Z24"/>
  <c r="Y25"/>
  <c r="Z25"/>
  <c r="Y26"/>
  <c r="Z26"/>
  <c r="Y27"/>
  <c r="Z27"/>
  <c r="Y28"/>
  <c r="Z28"/>
  <c r="Y29"/>
  <c r="Z29"/>
  <c r="Z10"/>
  <c r="Y10"/>
  <c r="T10"/>
  <c r="T11"/>
  <c r="U11"/>
  <c r="T12"/>
  <c r="U12"/>
  <c r="T13"/>
  <c r="U13"/>
  <c r="T14"/>
  <c r="U14"/>
  <c r="T15"/>
  <c r="U15"/>
  <c r="T16"/>
  <c r="U16"/>
  <c r="T17"/>
  <c r="U17"/>
  <c r="T18"/>
  <c r="U18"/>
  <c r="T19"/>
  <c r="U19"/>
  <c r="T20"/>
  <c r="U20"/>
  <c r="T21"/>
  <c r="U21"/>
  <c r="T22"/>
  <c r="U22"/>
  <c r="T23"/>
  <c r="U23"/>
  <c r="T24"/>
  <c r="U24"/>
  <c r="T25"/>
  <c r="U25"/>
  <c r="T26"/>
  <c r="U26"/>
  <c r="T27"/>
  <c r="U27"/>
  <c r="T28"/>
  <c r="U28"/>
  <c r="T29"/>
  <c r="U29"/>
  <c r="U10"/>
  <c r="Y31" l="1"/>
  <c r="D12" i="10" s="1"/>
  <c r="AT31" i="1"/>
  <c r="J12" i="10" s="1"/>
  <c r="T31" i="1"/>
  <c r="U31"/>
  <c r="B13" i="10" s="1"/>
  <c r="L15" l="1"/>
  <c r="Z31" i="1"/>
  <c r="D13" i="10" s="1"/>
  <c r="AU31" i="1" l="1"/>
  <c r="J13" i="10" s="1"/>
  <c r="AE31" i="1"/>
  <c r="H13" i="10" s="1"/>
  <c r="AD31" i="1"/>
  <c r="H12" i="10" s="1"/>
  <c r="AI31" i="1" l="1"/>
  <c r="F13" i="10" s="1"/>
  <c r="AH31" i="1"/>
  <c r="F12" i="10" s="1"/>
  <c r="E13" l="1"/>
  <c r="E12"/>
  <c r="D11"/>
  <c r="E11" s="1"/>
  <c r="J11"/>
  <c r="L14" i="11"/>
  <c r="J14"/>
  <c r="H14"/>
  <c r="F14"/>
  <c r="M13"/>
  <c r="K13"/>
  <c r="I13"/>
  <c r="G13"/>
  <c r="E13"/>
  <c r="M12"/>
  <c r="K12"/>
  <c r="I12"/>
  <c r="G12"/>
  <c r="E12"/>
  <c r="M11"/>
  <c r="K11"/>
  <c r="I11"/>
  <c r="G11"/>
  <c r="E11"/>
  <c r="M10"/>
  <c r="K10"/>
  <c r="I10"/>
  <c r="G10"/>
  <c r="E10"/>
  <c r="M9"/>
  <c r="K9"/>
  <c r="I9"/>
  <c r="G9"/>
  <c r="E9"/>
  <c r="M8"/>
  <c r="K8"/>
  <c r="I8"/>
  <c r="G8"/>
  <c r="E8"/>
  <c r="M7"/>
  <c r="M14" s="1"/>
  <c r="K7"/>
  <c r="K14" s="1"/>
  <c r="I14"/>
  <c r="G7"/>
  <c r="G14" s="1"/>
  <c r="E7"/>
  <c r="E14" s="1"/>
  <c r="E15" i="10" l="1"/>
  <c r="E14"/>
  <c r="D15" l="1"/>
  <c r="E31"/>
  <c r="H11" l="1"/>
  <c r="F11"/>
  <c r="B28" l="1"/>
  <c r="C28" s="1"/>
  <c r="B27"/>
  <c r="C27" s="1"/>
  <c r="G22"/>
  <c r="C22"/>
  <c r="C29" l="1"/>
  <c r="C17" l="1"/>
  <c r="B36" s="1"/>
  <c r="K13" l="1"/>
  <c r="K12"/>
  <c r="I12"/>
  <c r="K15" l="1"/>
  <c r="K11" l="1"/>
  <c r="K14" s="1"/>
  <c r="K31" s="1"/>
  <c r="G11"/>
  <c r="C12" l="1"/>
  <c r="G13"/>
  <c r="I13"/>
  <c r="I15" s="1"/>
  <c r="G12"/>
  <c r="G15" l="1"/>
  <c r="C11"/>
  <c r="C33"/>
  <c r="J15"/>
  <c r="G14"/>
  <c r="I11"/>
  <c r="I14" s="1"/>
  <c r="F15" l="1"/>
  <c r="G31"/>
  <c r="H15"/>
  <c r="I31"/>
  <c r="C13"/>
  <c r="C14" l="1"/>
  <c r="B15" s="1"/>
  <c r="C15"/>
  <c r="B35"/>
  <c r="C36" s="1"/>
  <c r="C31"/>
  <c r="B33" s="1"/>
  <c r="B17"/>
</calcChain>
</file>

<file path=xl/sharedStrings.xml><?xml version="1.0" encoding="utf-8"?>
<sst xmlns="http://schemas.openxmlformats.org/spreadsheetml/2006/main" count="203" uniqueCount="128">
  <si>
    <t>OFFERTA ECONOMICA</t>
  </si>
  <si>
    <t>Codice prodotto fabbricante</t>
  </si>
  <si>
    <t>Codice prodotto fornitore</t>
  </si>
  <si>
    <t>Fabbricante</t>
  </si>
  <si>
    <t>Codice CND</t>
  </si>
  <si>
    <t>CND</t>
  </si>
  <si>
    <t>Prezzo listino a confezione</t>
  </si>
  <si>
    <t>RDM</t>
  </si>
  <si>
    <t>TEST:</t>
  </si>
  <si>
    <t>%</t>
  </si>
  <si>
    <t>INTERFACCIAMENTI APPLICATIVI AZIENDALI</t>
  </si>
  <si>
    <t>SOFTWARE IVD proprietari</t>
  </si>
  <si>
    <t>Confezionamento</t>
  </si>
  <si>
    <t>Strumentazione</t>
  </si>
  <si>
    <t>Modello</t>
  </si>
  <si>
    <t>Canone Assistenza Tecnica Annuo singolo dispositivo in euro (senza IVA)</t>
  </si>
  <si>
    <t>Canone Noleggio Annuo TOTALE dispositivi offerti in euro (senza IVA)</t>
  </si>
  <si>
    <t>Canone Assistenza Tecnica TOTALE dispositivi offerti in euro (senza IVA)</t>
  </si>
  <si>
    <t>RIF.</t>
  </si>
  <si>
    <t>Kit offerto     (descrizione)</t>
  </si>
  <si>
    <t>Durata contrattuale in anni</t>
  </si>
  <si>
    <t>Importo annuo offerto IVA esclusa</t>
  </si>
  <si>
    <t>Importo totale per durata contrattuale</t>
  </si>
  <si>
    <t>Codice Prodotto (REF) fabbricante</t>
  </si>
  <si>
    <t xml:space="preserve"> </t>
  </si>
  <si>
    <t>RIEPILOGO OFFERTA ECONOMICA - SCHEDA 1</t>
  </si>
  <si>
    <t xml:space="preserve">% </t>
  </si>
  <si>
    <t>INCIDENZA % SUI CANONI FISSI (NOLEGGIO E ASSISTENZA TECNICA)</t>
  </si>
  <si>
    <t>STRUMENTAZIONE</t>
  </si>
  <si>
    <t xml:space="preserve">Dovranno essere riportati tutti i reagenti e i consumabili necessari per l'esecuzione di ciascun test </t>
  </si>
  <si>
    <t>Rif</t>
  </si>
  <si>
    <t>TEST</t>
  </si>
  <si>
    <t>TOTALE</t>
  </si>
  <si>
    <t>AUSL di FERRARA</t>
  </si>
  <si>
    <t>QUOTAZIONE ECONOMICA PRESTAZIONI - SCHEDA 3</t>
  </si>
  <si>
    <t>REAGENTI / CONSUMABILI E MATERIALE NECESSARIO- SCHEDA 4</t>
  </si>
  <si>
    <t>AOSP di FERRARA</t>
  </si>
  <si>
    <t>Quantità offerta</t>
  </si>
  <si>
    <t>Numero Repertorio</t>
  </si>
  <si>
    <t>Prezzo listino dispositivo IVA esclusa</t>
  </si>
  <si>
    <t>AUSL DI FERRARA</t>
  </si>
  <si>
    <t>AOSP DI FERRARA</t>
  </si>
  <si>
    <t>Numero Prestazioni annue</t>
  </si>
  <si>
    <t>Costo totale annuo IVA esclusa</t>
  </si>
  <si>
    <r>
      <t>Costo unitario a prestazione refertata  I</t>
    </r>
    <r>
      <rPr>
        <sz val="10"/>
        <color indexed="8"/>
        <rFont val="Arial"/>
        <family val="2"/>
      </rPr>
      <t>VA esclusa</t>
    </r>
  </si>
  <si>
    <t>TOTALE OGGETTO FORNITURA</t>
  </si>
  <si>
    <t>Canone noleggio strumentazione (rif. Scheda 2)</t>
  </si>
  <si>
    <t>Canone assistenza tecnica strumentazione (rif. Scheda 2)</t>
  </si>
  <si>
    <t>AUSL di BOLOGNA</t>
  </si>
  <si>
    <t>AUSL della ROMAGNA</t>
  </si>
  <si>
    <t>Prestazioni Refertate
(rif. Scheda 3)</t>
  </si>
  <si>
    <r>
      <t>TOTALE CANONI NOLEGGIO E MANUTENZIONE</t>
    </r>
    <r>
      <rPr>
        <b/>
        <sz val="10"/>
        <color indexed="8"/>
        <rFont val="Calibri"/>
        <family val="2"/>
        <scheme val="minor"/>
      </rPr>
      <t xml:space="preserve"> (non superiore al 30% TOTALE OGGETTO FORNITURA)</t>
    </r>
  </si>
  <si>
    <t>FORNITURA IN SERVICE DI SISTEMI DIAGNOSTICI PER ESAMI EMOCROMOCITOMETRICI E VES</t>
  </si>
  <si>
    <r>
      <t xml:space="preserve">Base d'asta non superabile </t>
    </r>
    <r>
      <rPr>
        <b/>
        <sz val="12"/>
        <color indexed="8"/>
        <rFont val="Calibri"/>
        <family val="2"/>
        <scheme val="minor"/>
      </rPr>
      <t xml:space="preserve">per SISTEMI DIAGNOSTICI PER ESAMI EMOCROMOCITOMETRICI E VES </t>
    </r>
    <r>
      <rPr>
        <sz val="12"/>
        <color indexed="8"/>
        <rFont val="Calibri"/>
        <family val="2"/>
        <scheme val="minor"/>
      </rPr>
      <t xml:space="preserve"> IVA esclusa PER 6 ANNI</t>
    </r>
  </si>
  <si>
    <t>OGGETTO DELLA FORNITURA : SISTEMI DIAGNOSTICI PER ESAMI EMOCROMOCITOMETRICI E VES</t>
  </si>
  <si>
    <t>ONERI UNA TANTUM</t>
  </si>
  <si>
    <t>Importo totale</t>
  </si>
  <si>
    <t>Installazione gestione transitorio Ospedale di Cona (rif. Scheda 5)</t>
  </si>
  <si>
    <t>importo massimo € 70000</t>
  </si>
  <si>
    <t>TOTALE ONERI UNA TANTUM</t>
  </si>
  <si>
    <t>OPZIONI OBBLIGATORIE</t>
  </si>
  <si>
    <t>Canone noleggio sistema trattamento reflui (rif. Scheda 5)</t>
  </si>
  <si>
    <t>Canone assistenza tecnica sistema trattamento reflui (rif. Scheda 5)</t>
  </si>
  <si>
    <t>TOTALE OPZIONI OBBLIGATORIE</t>
  </si>
  <si>
    <t>TOTALE OGGETTO FORNITURA + ONERI UNA TANTUM + OPZIONI OBBLIGATORIE</t>
  </si>
  <si>
    <t>TOTALE OFFERTA</t>
  </si>
  <si>
    <t>TOTALE CANONI NOLEGGIO E MANUTENZIONE</t>
  </si>
  <si>
    <t>Importo massimo € 35000</t>
  </si>
  <si>
    <t>AUSL DI BOLOGNA LUM</t>
  </si>
  <si>
    <t>AUSL BOLOGNA TRASFUSIONALE</t>
  </si>
  <si>
    <t xml:space="preserve">Emocromo </t>
  </si>
  <si>
    <t>Reticolociti</t>
  </si>
  <si>
    <t>Liquor + Versamenti articolari/liquidi biologici</t>
  </si>
  <si>
    <t>Versamenti articolari/liquidi biologici</t>
  </si>
  <si>
    <t>Liquor</t>
  </si>
  <si>
    <t>Aspirati midollari</t>
  </si>
  <si>
    <t>VES</t>
  </si>
  <si>
    <t>Azienda USL della Romagna</t>
  </si>
  <si>
    <t>NOLEGGIO E ASSISTENZA TECNICA STRUMENTAZIONE E SOFTWARE - SCHEDA 2</t>
  </si>
  <si>
    <t>Canone Noleggio Annuo singolo  in euro (senza IVA)</t>
  </si>
  <si>
    <t>Produttore</t>
  </si>
  <si>
    <t>EMOCROMO</t>
  </si>
  <si>
    <t>RETICOLOCITI</t>
  </si>
  <si>
    <t>LIQUOR</t>
  </si>
  <si>
    <t>LIQUIDI BIOLOGICI</t>
  </si>
  <si>
    <t>INSTALLAZIONE E TRATTAMENTO REFLUI - SCHEDA 5</t>
  </si>
  <si>
    <t>Importo IVA esclusa</t>
  </si>
  <si>
    <t>Oneri per installazione e gestione transitorio Ospedale di Cona</t>
  </si>
  <si>
    <t>Sistema di Trattamento reflui per SPOKE S.Orsola (QUOTATO A PARTE)</t>
  </si>
  <si>
    <t>Prezzo listino dispositivo</t>
  </si>
  <si>
    <t>Canone Assistenza Tecnica Annua singolo  in euro (senza IVA)</t>
  </si>
  <si>
    <t>Oneri per Lavori Ospedale Maggiore</t>
  </si>
  <si>
    <t>UDI-DI</t>
  </si>
  <si>
    <t>Canone Noleggio Annuo singolo dispositivo  in euro (senza IVA)</t>
  </si>
  <si>
    <t>AUSL BOLOGNA LUM</t>
  </si>
  <si>
    <t>AOSP FERRARA</t>
  </si>
  <si>
    <t>AUSL FERRARA</t>
  </si>
  <si>
    <t>S.Orsola</t>
  </si>
  <si>
    <t>Bellaria</t>
  </si>
  <si>
    <t>Bentivoglio</t>
  </si>
  <si>
    <t>S.Giovanni
 in Persiceto</t>
  </si>
  <si>
    <t>Bazzano</t>
  </si>
  <si>
    <t>Porretta</t>
  </si>
  <si>
    <t>Maggiore</t>
  </si>
  <si>
    <t>Imola</t>
  </si>
  <si>
    <t>Trasfusionale sede Maggiore</t>
  </si>
  <si>
    <t>"Casa del Donatore" sede Maggiore</t>
  </si>
  <si>
    <t>Trasfusionale sede S.Orsola</t>
  </si>
  <si>
    <t>Cona  Routine</t>
  </si>
  <si>
    <t>Cona Urgenze</t>
  </si>
  <si>
    <t>Cona piano -1</t>
  </si>
  <si>
    <t>Delta</t>
  </si>
  <si>
    <t>Cento</t>
  </si>
  <si>
    <t>Pievesestina</t>
  </si>
  <si>
    <t>Pievesestina  Settore Citofluorimetria</t>
  </si>
  <si>
    <t>Cesena</t>
  </si>
  <si>
    <t>Faenza</t>
  </si>
  <si>
    <t>Forlì</t>
  </si>
  <si>
    <t>Lugo</t>
  </si>
  <si>
    <t>Ravenna</t>
  </si>
  <si>
    <t>Riccione</t>
  </si>
  <si>
    <t>Rimini</t>
  </si>
  <si>
    <t>Officina Trasfusionale</t>
  </si>
  <si>
    <t>Totali</t>
  </si>
  <si>
    <t>Quantirà offerta</t>
  </si>
  <si>
    <t>S.Orsola - Lab di ematologia</t>
  </si>
  <si>
    <t>AOSP di Bologna</t>
  </si>
  <si>
    <t>AOSP si Bologna</t>
  </si>
</sst>
</file>

<file path=xl/styles.xml><?xml version="1.0" encoding="utf-8"?>
<styleSheet xmlns="http://schemas.openxmlformats.org/spreadsheetml/2006/main">
  <numFmts count="5">
    <numFmt numFmtId="164" formatCode="&quot; € &quot;#,##0.00\ ;&quot;-€ &quot;#,##0.00\ ;&quot; € -&quot;#\ ;@\ "/>
    <numFmt numFmtId="165" formatCode="#,##0.00\ [$€]\ ;\-#,##0.00\ [$€]\ ;&quot; -&quot;00\ [$€]\ ;@\ "/>
    <numFmt numFmtId="166" formatCode="#,##0.00\ &quot;€&quot;"/>
    <numFmt numFmtId="167" formatCode="&quot;€ &quot;#,##0.00"/>
    <numFmt numFmtId="168" formatCode="_-* #,##0.00\ [$€-410]_-;\-* #,##0.00\ [$€-410]_-;_-* &quot;-&quot;??\ [$€-410]_-;_-@_-"/>
  </numFmts>
  <fonts count="37"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indexed="39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b/>
      <sz val="8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</font>
    <font>
      <b/>
      <sz val="1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  <charset val="1"/>
    </font>
    <font>
      <sz val="12"/>
      <name val="Calibri"/>
      <family val="2"/>
      <charset val="1"/>
    </font>
    <font>
      <sz val="12"/>
      <name val="Cambria"/>
      <family val="1"/>
      <charset val="1"/>
    </font>
    <font>
      <sz val="12"/>
      <color rgb="FF800000"/>
      <name val="Cambria"/>
      <family val="1"/>
      <charset val="1"/>
    </font>
    <font>
      <sz val="12"/>
      <color rgb="FF800000"/>
      <name val="Arial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50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3" fillId="5" borderId="0" applyBorder="0" applyProtection="0"/>
    <xf numFmtId="0" fontId="2" fillId="6" borderId="0" applyBorder="0" applyProtection="0"/>
    <xf numFmtId="164" fontId="13" fillId="0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8" borderId="0" applyBorder="0" applyProtection="0"/>
    <xf numFmtId="0" fontId="10" fillId="8" borderId="1" applyProtection="0"/>
    <xf numFmtId="0" fontId="13" fillId="0" borderId="0" applyBorder="0" applyProtection="0"/>
    <xf numFmtId="0" fontId="13" fillId="0" borderId="0" applyBorder="0" applyProtection="0"/>
    <xf numFmtId="165" fontId="13" fillId="0" borderId="0" applyBorder="0" applyProtection="0"/>
    <xf numFmtId="0" fontId="3" fillId="0" borderId="0" applyBorder="0" applyProtection="0"/>
    <xf numFmtId="9" fontId="13" fillId="0" borderId="0" applyFont="0" applyFill="0" applyBorder="0" applyAlignment="0" applyProtection="0"/>
    <xf numFmtId="0" fontId="16" fillId="0" borderId="0"/>
    <xf numFmtId="0" fontId="22" fillId="0" borderId="0"/>
    <xf numFmtId="0" fontId="16" fillId="0" borderId="0"/>
    <xf numFmtId="0" fontId="25" fillId="15" borderId="23" applyNumberFormat="0" applyAlignment="0" applyProtection="0"/>
    <xf numFmtId="0" fontId="26" fillId="9" borderId="24" applyNumberFormat="0" applyAlignment="0" applyProtection="0"/>
  </cellStyleXfs>
  <cellXfs count="209">
    <xf numFmtId="0" fontId="0" fillId="0" borderId="0" xfId="0"/>
    <xf numFmtId="0" fontId="11" fillId="0" borderId="2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0" fontId="0" fillId="0" borderId="2" xfId="0" applyBorder="1"/>
    <xf numFmtId="0" fontId="12" fillId="0" borderId="2" xfId="0" applyFont="1" applyBorder="1"/>
    <xf numFmtId="3" fontId="0" fillId="0" borderId="2" xfId="0" applyNumberFormat="1" applyBorder="1"/>
    <xf numFmtId="0" fontId="14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65" fontId="13" fillId="0" borderId="2" xfId="17" applyBorder="1"/>
    <xf numFmtId="0" fontId="18" fillId="0" borderId="0" xfId="0" applyFont="1"/>
    <xf numFmtId="0" fontId="18" fillId="0" borderId="0" xfId="0" applyFont="1" applyAlignment="1">
      <alignment wrapText="1"/>
    </xf>
    <xf numFmtId="0" fontId="18" fillId="12" borderId="0" xfId="0" applyFont="1" applyFill="1"/>
    <xf numFmtId="0" fontId="17" fillId="0" borderId="0" xfId="0" applyFont="1"/>
    <xf numFmtId="3" fontId="1" fillId="0" borderId="2" xfId="0" applyNumberFormat="1" applyFont="1" applyBorder="1"/>
    <xf numFmtId="0" fontId="1" fillId="0" borderId="0" xfId="0" applyFont="1"/>
    <xf numFmtId="0" fontId="1" fillId="0" borderId="2" xfId="0" applyFont="1" applyBorder="1"/>
    <xf numFmtId="0" fontId="0" fillId="0" borderId="11" xfId="0" applyBorder="1"/>
    <xf numFmtId="167" fontId="16" fillId="0" borderId="0" xfId="0" applyNumberFormat="1" applyFont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167" fontId="15" fillId="10" borderId="2" xfId="0" applyNumberFormat="1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 wrapText="1"/>
    </xf>
    <xf numFmtId="0" fontId="11" fillId="13" borderId="17" xfId="0" applyFont="1" applyFill="1" applyBorder="1" applyAlignment="1">
      <alignment horizontal="center" vertical="center" wrapText="1"/>
    </xf>
    <xf numFmtId="166" fontId="13" fillId="13" borderId="2" xfId="17" applyNumberFormat="1" applyFill="1" applyBorder="1"/>
    <xf numFmtId="166" fontId="13" fillId="13" borderId="17" xfId="17" applyNumberFormat="1" applyFill="1" applyBorder="1"/>
    <xf numFmtId="167" fontId="16" fillId="13" borderId="2" xfId="0" applyNumberFormat="1" applyFont="1" applyFill="1" applyBorder="1" applyAlignment="1">
      <alignment horizontal="center" vertical="center" wrapText="1"/>
    </xf>
    <xf numFmtId="0" fontId="16" fillId="13" borderId="2" xfId="0" applyFont="1" applyFill="1" applyBorder="1" applyAlignment="1">
      <alignment horizontal="center" vertical="center"/>
    </xf>
    <xf numFmtId="0" fontId="0" fillId="0" borderId="0" xfId="0" applyFont="1"/>
    <xf numFmtId="0" fontId="0" fillId="12" borderId="0" xfId="0" applyFont="1" applyFill="1"/>
    <xf numFmtId="0" fontId="15" fillId="0" borderId="2" xfId="0" applyFont="1" applyBorder="1" applyAlignment="1">
      <alignment horizontal="center" vertical="center" wrapText="1"/>
    </xf>
    <xf numFmtId="0" fontId="0" fillId="12" borderId="6" xfId="0" applyFont="1" applyFill="1" applyBorder="1" applyAlignment="1">
      <alignment vertical="top"/>
    </xf>
    <xf numFmtId="0" fontId="1" fillId="14" borderId="0" xfId="0" applyFont="1" applyFill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6" fillId="12" borderId="6" xfId="0" applyFont="1" applyFill="1" applyBorder="1" applyAlignment="1">
      <alignment vertical="top"/>
    </xf>
    <xf numFmtId="0" fontId="18" fillId="0" borderId="0" xfId="0" applyFont="1" applyFill="1"/>
    <xf numFmtId="166" fontId="18" fillId="0" borderId="0" xfId="0" applyNumberFormat="1" applyFont="1" applyFill="1"/>
    <xf numFmtId="0" fontId="17" fillId="0" borderId="0" xfId="0" applyFont="1" applyFill="1" applyAlignment="1">
      <alignment horizontal="right" wrapText="1"/>
    </xf>
    <xf numFmtId="9" fontId="18" fillId="0" borderId="0" xfId="19" applyFont="1" applyFill="1" applyBorder="1"/>
    <xf numFmtId="0" fontId="18" fillId="11" borderId="2" xfId="0" applyFont="1" applyFill="1" applyBorder="1" applyAlignment="1">
      <alignment wrapText="1"/>
    </xf>
    <xf numFmtId="0" fontId="23" fillId="0" borderId="2" xfId="0" applyFont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/>
    </xf>
    <xf numFmtId="0" fontId="19" fillId="0" borderId="0" xfId="0" applyFont="1" applyAlignment="1">
      <alignment wrapText="1"/>
    </xf>
    <xf numFmtId="0" fontId="18" fillId="11" borderId="18" xfId="0" applyFont="1" applyFill="1" applyBorder="1" applyAlignment="1">
      <alignment horizontal="center" wrapText="1"/>
    </xf>
    <xf numFmtId="166" fontId="18" fillId="13" borderId="14" xfId="0" applyNumberFormat="1" applyFont="1" applyFill="1" applyBorder="1" applyAlignment="1">
      <alignment horizontal="center" vertical="center"/>
    </xf>
    <xf numFmtId="166" fontId="17" fillId="13" borderId="2" xfId="0" applyNumberFormat="1" applyFont="1" applyFill="1" applyBorder="1" applyAlignment="1">
      <alignment horizontal="center" vertical="center"/>
    </xf>
    <xf numFmtId="166" fontId="18" fillId="13" borderId="2" xfId="0" applyNumberFormat="1" applyFont="1" applyFill="1" applyBorder="1" applyAlignment="1">
      <alignment horizontal="center" vertical="center"/>
    </xf>
    <xf numFmtId="0" fontId="18" fillId="0" borderId="0" xfId="0" applyFont="1" applyFill="1" applyBorder="1"/>
    <xf numFmtId="0" fontId="18" fillId="11" borderId="14" xfId="0" applyFont="1" applyFill="1" applyBorder="1" applyAlignment="1">
      <alignment wrapText="1"/>
    </xf>
    <xf numFmtId="0" fontId="17" fillId="11" borderId="14" xfId="0" applyFont="1" applyFill="1" applyBorder="1" applyAlignment="1">
      <alignment vertical="center" wrapText="1"/>
    </xf>
    <xf numFmtId="0" fontId="18" fillId="11" borderId="19" xfId="0" applyFont="1" applyFill="1" applyBorder="1" applyAlignment="1">
      <alignment horizontal="center" wrapText="1"/>
    </xf>
    <xf numFmtId="166" fontId="20" fillId="13" borderId="2" xfId="0" applyNumberFormat="1" applyFont="1" applyFill="1" applyBorder="1" applyAlignment="1">
      <alignment horizontal="center" vertical="center"/>
    </xf>
    <xf numFmtId="166" fontId="17" fillId="13" borderId="14" xfId="0" applyNumberFormat="1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17" fillId="0" borderId="0" xfId="0" applyFont="1" applyFill="1"/>
    <xf numFmtId="166" fontId="17" fillId="13" borderId="2" xfId="0" applyNumberFormat="1" applyFont="1" applyFill="1" applyBorder="1" applyAlignment="1">
      <alignment horizontal="center" vertical="center"/>
    </xf>
    <xf numFmtId="166" fontId="17" fillId="13" borderId="2" xfId="0" applyNumberFormat="1" applyFont="1" applyFill="1" applyBorder="1" applyAlignment="1">
      <alignment horizontal="center" vertical="center"/>
    </xf>
    <xf numFmtId="166" fontId="28" fillId="13" borderId="2" xfId="0" applyNumberFormat="1" applyFont="1" applyFill="1" applyBorder="1" applyAlignment="1">
      <alignment horizontal="right" wrapText="1"/>
    </xf>
    <xf numFmtId="0" fontId="18" fillId="16" borderId="0" xfId="0" applyFont="1" applyFill="1"/>
    <xf numFmtId="166" fontId="17" fillId="13" borderId="2" xfId="0" applyNumberFormat="1" applyFont="1" applyFill="1" applyBorder="1" applyAlignment="1">
      <alignment horizontal="center" vertical="center"/>
    </xf>
    <xf numFmtId="0" fontId="18" fillId="0" borderId="19" xfId="0" applyFont="1" applyFill="1" applyBorder="1"/>
    <xf numFmtId="0" fontId="18" fillId="0" borderId="28" xfId="0" applyFont="1" applyFill="1" applyBorder="1"/>
    <xf numFmtId="0" fontId="18" fillId="0" borderId="29" xfId="0" applyFont="1" applyFill="1" applyBorder="1"/>
    <xf numFmtId="0" fontId="18" fillId="0" borderId="30" xfId="0" applyFont="1" applyFill="1" applyBorder="1"/>
    <xf numFmtId="0" fontId="18" fillId="11" borderId="19" xfId="0" applyFont="1" applyFill="1" applyBorder="1" applyAlignment="1">
      <alignment wrapText="1"/>
    </xf>
    <xf numFmtId="0" fontId="18" fillId="0" borderId="2" xfId="0" applyFont="1" applyFill="1" applyBorder="1" applyAlignment="1">
      <alignment wrapText="1"/>
    </xf>
    <xf numFmtId="0" fontId="18" fillId="0" borderId="14" xfId="0" applyFont="1" applyFill="1" applyBorder="1"/>
    <xf numFmtId="166" fontId="18" fillId="0" borderId="20" xfId="0" applyNumberFormat="1" applyFont="1" applyFill="1" applyBorder="1"/>
    <xf numFmtId="0" fontId="18" fillId="0" borderId="15" xfId="0" applyFont="1" applyFill="1" applyBorder="1"/>
    <xf numFmtId="0" fontId="18" fillId="0" borderId="2" xfId="0" applyFont="1" applyFill="1" applyBorder="1"/>
    <xf numFmtId="0" fontId="18" fillId="0" borderId="0" xfId="0" applyFont="1" applyFill="1" applyAlignment="1">
      <alignment wrapText="1"/>
    </xf>
    <xf numFmtId="0" fontId="18" fillId="0" borderId="31" xfId="0" applyFont="1" applyFill="1" applyBorder="1"/>
    <xf numFmtId="0" fontId="18" fillId="0" borderId="21" xfId="0" applyFont="1" applyFill="1" applyBorder="1"/>
    <xf numFmtId="0" fontId="18" fillId="0" borderId="32" xfId="0" applyFont="1" applyFill="1" applyBorder="1"/>
    <xf numFmtId="0" fontId="18" fillId="0" borderId="22" xfId="0" applyFont="1" applyFill="1" applyBorder="1"/>
    <xf numFmtId="166" fontId="17" fillId="13" borderId="14" xfId="0" applyNumberFormat="1" applyFont="1" applyFill="1" applyBorder="1" applyAlignment="1">
      <alignment horizontal="center" vertical="center"/>
    </xf>
    <xf numFmtId="166" fontId="18" fillId="13" borderId="2" xfId="0" applyNumberFormat="1" applyFont="1" applyFill="1" applyBorder="1" applyAlignment="1">
      <alignment horizontal="center" vertical="center" wrapText="1"/>
    </xf>
    <xf numFmtId="166" fontId="19" fillId="0" borderId="3" xfId="0" applyNumberFormat="1" applyFont="1" applyFill="1" applyBorder="1" applyAlignment="1">
      <alignment wrapText="1"/>
    </xf>
    <xf numFmtId="0" fontId="21" fillId="0" borderId="9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horizontal="center" wrapText="1"/>
    </xf>
    <xf numFmtId="0" fontId="18" fillId="0" borderId="10" xfId="0" applyFont="1" applyFill="1" applyBorder="1" applyAlignment="1">
      <alignment wrapText="1"/>
    </xf>
    <xf numFmtId="0" fontId="18" fillId="0" borderId="7" xfId="0" applyFont="1" applyFill="1" applyBorder="1" applyAlignment="1">
      <alignment wrapText="1"/>
    </xf>
    <xf numFmtId="167" fontId="16" fillId="13" borderId="2" xfId="0" applyNumberFormat="1" applyFont="1" applyFill="1" applyBorder="1" applyAlignment="1">
      <alignment horizontal="center" vertical="center"/>
    </xf>
    <xf numFmtId="49" fontId="29" fillId="0" borderId="2" xfId="0" applyNumberFormat="1" applyFont="1" applyFill="1" applyBorder="1" applyAlignment="1">
      <alignment horizontal="left" vertical="center"/>
    </xf>
    <xf numFmtId="168" fontId="0" fillId="0" borderId="15" xfId="17" applyNumberFormat="1" applyFont="1" applyBorder="1" applyProtection="1"/>
    <xf numFmtId="1" fontId="16" fillId="13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2" fontId="16" fillId="13" borderId="2" xfId="0" applyNumberFormat="1" applyFont="1" applyFill="1" applyBorder="1" applyAlignment="1">
      <alignment horizontal="center" vertical="center"/>
    </xf>
    <xf numFmtId="0" fontId="24" fillId="0" borderId="2" xfId="21" applyFont="1" applyBorder="1" applyAlignment="1">
      <alignment horizontal="left" vertical="center" wrapText="1"/>
    </xf>
    <xf numFmtId="1" fontId="15" fillId="10" borderId="2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0" borderId="0" xfId="0" applyFill="1" applyBorder="1" applyAlignment="1">
      <alignment horizontal="center"/>
    </xf>
    <xf numFmtId="166" fontId="31" fillId="0" borderId="0" xfId="0" applyNumberFormat="1" applyFont="1" applyFill="1" applyBorder="1"/>
    <xf numFmtId="0" fontId="0" fillId="0" borderId="0" xfId="0" applyFill="1" applyBorder="1"/>
    <xf numFmtId="0" fontId="15" fillId="0" borderId="13" xfId="21" applyFont="1" applyBorder="1" applyAlignment="1">
      <alignment horizontal="left" vertical="center"/>
    </xf>
    <xf numFmtId="0" fontId="15" fillId="0" borderId="13" xfId="21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3" fontId="1" fillId="0" borderId="14" xfId="0" applyNumberFormat="1" applyFont="1" applyBorder="1" applyAlignment="1">
      <alignment wrapText="1"/>
    </xf>
    <xf numFmtId="165" fontId="0" fillId="0" borderId="2" xfId="17" applyFont="1" applyBorder="1"/>
    <xf numFmtId="3" fontId="0" fillId="0" borderId="2" xfId="0" applyNumberFormat="1" applyFont="1" applyBorder="1" applyAlignment="1">
      <alignment horizontal="center"/>
    </xf>
    <xf numFmtId="0" fontId="0" fillId="0" borderId="2" xfId="0" applyFont="1" applyBorder="1"/>
    <xf numFmtId="0" fontId="11" fillId="0" borderId="14" xfId="0" applyFont="1" applyBorder="1" applyAlignment="1">
      <alignment horizontal="center" vertical="center" wrapText="1"/>
    </xf>
    <xf numFmtId="165" fontId="13" fillId="0" borderId="14" xfId="17" applyBorder="1"/>
    <xf numFmtId="49" fontId="33" fillId="17" borderId="16" xfId="0" applyNumberFormat="1" applyFont="1" applyFill="1" applyBorder="1" applyAlignment="1" applyProtection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3" fillId="18" borderId="16" xfId="0" applyFont="1" applyFill="1" applyBorder="1" applyAlignment="1" applyProtection="1">
      <alignment horizontal="center" vertical="center"/>
    </xf>
    <xf numFmtId="49" fontId="33" fillId="18" borderId="2" xfId="0" applyNumberFormat="1" applyFont="1" applyFill="1" applyBorder="1" applyAlignment="1" applyProtection="1">
      <alignment horizontal="center" vertical="center" wrapText="1"/>
    </xf>
    <xf numFmtId="0" fontId="33" fillId="18" borderId="2" xfId="0" applyFont="1" applyFill="1" applyBorder="1" applyAlignment="1" applyProtection="1">
      <alignment horizontal="center" vertical="center"/>
    </xf>
    <xf numFmtId="0" fontId="33" fillId="18" borderId="2" xfId="0" applyFont="1" applyFill="1" applyBorder="1" applyAlignment="1" applyProtection="1">
      <alignment horizontal="center" vertical="center" wrapText="1"/>
    </xf>
    <xf numFmtId="0" fontId="33" fillId="0" borderId="2" xfId="0" applyFont="1" applyFill="1" applyBorder="1" applyAlignment="1" applyProtection="1">
      <alignment horizontal="center" vertical="center"/>
    </xf>
    <xf numFmtId="49" fontId="33" fillId="18" borderId="16" xfId="0" applyNumberFormat="1" applyFont="1" applyFill="1" applyBorder="1" applyAlignment="1" applyProtection="1">
      <alignment horizontal="center" vertical="center" wrapText="1"/>
    </xf>
    <xf numFmtId="49" fontId="33" fillId="0" borderId="16" xfId="0" applyNumberFormat="1" applyFont="1" applyBorder="1" applyAlignment="1" applyProtection="1">
      <alignment horizontal="center" vertical="center"/>
    </xf>
    <xf numFmtId="0" fontId="33" fillId="0" borderId="2" xfId="0" applyFont="1" applyBorder="1" applyAlignment="1" applyProtection="1">
      <alignment horizontal="center" vertical="center"/>
    </xf>
    <xf numFmtId="49" fontId="33" fillId="0" borderId="2" xfId="0" applyNumberFormat="1" applyFont="1" applyBorder="1" applyAlignment="1" applyProtection="1">
      <alignment horizontal="center" vertical="center"/>
    </xf>
    <xf numFmtId="0" fontId="33" fillId="18" borderId="16" xfId="0" applyFont="1" applyFill="1" applyBorder="1" applyAlignment="1" applyProtection="1">
      <alignment horizontal="center" vertical="center" wrapText="1"/>
    </xf>
    <xf numFmtId="0" fontId="33" fillId="0" borderId="16" xfId="0" applyFont="1" applyBorder="1" applyAlignment="1" applyProtection="1">
      <alignment horizontal="center" vertical="center"/>
    </xf>
    <xf numFmtId="0" fontId="34" fillId="0" borderId="16" xfId="0" applyFont="1" applyBorder="1" applyAlignment="1" applyProtection="1">
      <alignment horizontal="center" vertical="center"/>
    </xf>
    <xf numFmtId="0" fontId="34" fillId="0" borderId="2" xfId="0" applyFont="1" applyBorder="1" applyAlignment="1" applyProtection="1">
      <alignment horizontal="center" vertical="center"/>
    </xf>
    <xf numFmtId="0" fontId="35" fillId="0" borderId="2" xfId="0" applyFont="1" applyFill="1" applyBorder="1" applyAlignment="1" applyProtection="1">
      <alignment horizontal="center" vertical="center"/>
    </xf>
    <xf numFmtId="0" fontId="34" fillId="18" borderId="16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2" xfId="0" applyFont="1" applyFill="1" applyBorder="1" applyAlignment="1" applyProtection="1">
      <alignment horizontal="center" vertical="center"/>
    </xf>
    <xf numFmtId="0" fontId="32" fillId="0" borderId="16" xfId="0" applyFont="1" applyBorder="1" applyAlignment="1" applyProtection="1">
      <alignment horizontal="center" vertical="center"/>
    </xf>
    <xf numFmtId="0" fontId="32" fillId="18" borderId="16" xfId="0" applyFont="1" applyFill="1" applyBorder="1" applyAlignment="1" applyProtection="1">
      <alignment horizontal="center" vertical="center"/>
    </xf>
    <xf numFmtId="0" fontId="33" fillId="17" borderId="2" xfId="0" applyFont="1" applyFill="1" applyBorder="1" applyAlignment="1" applyProtection="1">
      <alignment horizontal="center" vertical="center"/>
    </xf>
    <xf numFmtId="49" fontId="33" fillId="17" borderId="2" xfId="0" applyNumberFormat="1" applyFont="1" applyFill="1" applyBorder="1" applyAlignment="1" applyProtection="1">
      <alignment horizontal="center" vertical="center"/>
    </xf>
    <xf numFmtId="0" fontId="33" fillId="17" borderId="16" xfId="0" applyFont="1" applyFill="1" applyBorder="1" applyAlignment="1" applyProtection="1">
      <alignment horizontal="center" vertical="center" wrapText="1"/>
    </xf>
    <xf numFmtId="0" fontId="33" fillId="17" borderId="16" xfId="0" applyFont="1" applyFill="1" applyBorder="1" applyAlignment="1" applyProtection="1">
      <alignment horizontal="center" vertical="center"/>
    </xf>
    <xf numFmtId="0" fontId="32" fillId="18" borderId="2" xfId="0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 applyProtection="1">
      <alignment horizontal="center" vertical="center"/>
    </xf>
    <xf numFmtId="49" fontId="33" fillId="17" borderId="2" xfId="0" applyNumberFormat="1" applyFont="1" applyFill="1" applyBorder="1" applyAlignment="1" applyProtection="1">
      <alignment horizontal="center" vertical="center" wrapText="1"/>
    </xf>
    <xf numFmtId="0" fontId="33" fillId="18" borderId="2" xfId="0" applyNumberFormat="1" applyFont="1" applyFill="1" applyBorder="1" applyAlignment="1" applyProtection="1">
      <alignment horizontal="center" vertical="center" wrapText="1"/>
    </xf>
    <xf numFmtId="0" fontId="34" fillId="18" borderId="2" xfId="0" applyFont="1" applyFill="1" applyBorder="1" applyAlignment="1" applyProtection="1">
      <alignment horizontal="center" vertical="center"/>
    </xf>
    <xf numFmtId="0" fontId="34" fillId="18" borderId="2" xfId="0" applyFont="1" applyFill="1" applyBorder="1" applyAlignment="1" applyProtection="1">
      <alignment horizontal="center" vertical="center" wrapText="1"/>
    </xf>
    <xf numFmtId="0" fontId="33" fillId="17" borderId="2" xfId="0" applyFont="1" applyFill="1" applyBorder="1" applyAlignment="1" applyProtection="1">
      <alignment horizontal="center" vertical="center" wrapText="1"/>
    </xf>
    <xf numFmtId="0" fontId="36" fillId="0" borderId="2" xfId="0" applyFont="1" applyFill="1" applyBorder="1" applyAlignment="1" applyProtection="1">
      <alignment horizontal="center" vertical="center"/>
    </xf>
    <xf numFmtId="166" fontId="7" fillId="0" borderId="11" xfId="0" applyNumberFormat="1" applyFont="1" applyBorder="1"/>
    <xf numFmtId="49" fontId="33" fillId="0" borderId="2" xfId="0" applyNumberFormat="1" applyFont="1" applyFill="1" applyBorder="1" applyAlignment="1" applyProtection="1">
      <alignment horizontal="center" vertical="center"/>
    </xf>
    <xf numFmtId="49" fontId="33" fillId="17" borderId="16" xfId="0" applyNumberFormat="1" applyFont="1" applyFill="1" applyBorder="1" applyAlignment="1" applyProtection="1">
      <alignment horizontal="center" vertical="center"/>
    </xf>
    <xf numFmtId="49" fontId="33" fillId="0" borderId="16" xfId="0" applyNumberFormat="1" applyFont="1" applyFill="1" applyBorder="1" applyAlignment="1" applyProtection="1">
      <alignment horizontal="center" vertical="center"/>
    </xf>
    <xf numFmtId="0" fontId="32" fillId="0" borderId="16" xfId="0" applyFont="1" applyFill="1" applyBorder="1" applyAlignment="1" applyProtection="1">
      <alignment horizontal="center" vertical="center"/>
    </xf>
    <xf numFmtId="49" fontId="33" fillId="18" borderId="16" xfId="0" applyNumberFormat="1" applyFont="1" applyFill="1" applyBorder="1" applyAlignment="1" applyProtection="1">
      <alignment horizontal="right" vertical="center" wrapText="1"/>
    </xf>
    <xf numFmtId="0" fontId="0" fillId="0" borderId="33" xfId="0" applyBorder="1"/>
    <xf numFmtId="166" fontId="7" fillId="0" borderId="12" xfId="0" applyNumberFormat="1" applyFont="1" applyBorder="1"/>
    <xf numFmtId="166" fontId="17" fillId="13" borderId="2" xfId="0" applyNumberFormat="1" applyFont="1" applyFill="1" applyBorder="1" applyAlignment="1">
      <alignment horizontal="center" vertical="center"/>
    </xf>
    <xf numFmtId="167" fontId="16" fillId="13" borderId="2" xfId="0" applyNumberFormat="1" applyFont="1" applyFill="1" applyBorder="1" applyAlignment="1">
      <alignment horizontal="center" vertical="center"/>
    </xf>
    <xf numFmtId="165" fontId="7" fillId="0" borderId="37" xfId="17" applyFont="1" applyBorder="1" applyAlignment="1">
      <alignment vertical="center"/>
    </xf>
    <xf numFmtId="0" fontId="18" fillId="9" borderId="0" xfId="0" applyFont="1" applyFill="1" applyAlignment="1">
      <alignment horizontal="center" wrapText="1"/>
    </xf>
    <xf numFmtId="166" fontId="17" fillId="13" borderId="2" xfId="0" applyNumberFormat="1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/>
    </xf>
    <xf numFmtId="0" fontId="17" fillId="9" borderId="0" xfId="0" applyFont="1" applyFill="1" applyAlignment="1">
      <alignment horizontal="center" wrapText="1"/>
    </xf>
    <xf numFmtId="0" fontId="17" fillId="11" borderId="14" xfId="0" applyFont="1" applyFill="1" applyBorder="1" applyAlignment="1">
      <alignment horizontal="center" vertical="center" wrapText="1"/>
    </xf>
    <xf numFmtId="0" fontId="17" fillId="11" borderId="19" xfId="0" applyFont="1" applyFill="1" applyBorder="1" applyAlignment="1">
      <alignment horizontal="center" vertical="center" wrapText="1"/>
    </xf>
    <xf numFmtId="0" fontId="18" fillId="11" borderId="14" xfId="0" applyFont="1" applyFill="1" applyBorder="1" applyAlignment="1">
      <alignment horizontal="center"/>
    </xf>
    <xf numFmtId="0" fontId="18" fillId="11" borderId="15" xfId="0" applyFont="1" applyFill="1" applyBorder="1" applyAlignment="1">
      <alignment horizontal="center"/>
    </xf>
    <xf numFmtId="166" fontId="17" fillId="13" borderId="14" xfId="0" applyNumberFormat="1" applyFont="1" applyFill="1" applyBorder="1" applyAlignment="1">
      <alignment horizontal="center" vertical="center"/>
    </xf>
    <xf numFmtId="166" fontId="17" fillId="13" borderId="20" xfId="0" applyNumberFormat="1" applyFont="1" applyFill="1" applyBorder="1" applyAlignment="1">
      <alignment horizontal="center" vertical="center"/>
    </xf>
    <xf numFmtId="166" fontId="17" fillId="13" borderId="15" xfId="0" applyNumberFormat="1" applyFont="1" applyFill="1" applyBorder="1" applyAlignment="1">
      <alignment horizontal="center" vertical="center"/>
    </xf>
    <xf numFmtId="0" fontId="7" fillId="13" borderId="14" xfId="0" applyFont="1" applyFill="1" applyBorder="1" applyAlignment="1">
      <alignment horizontal="center"/>
    </xf>
    <xf numFmtId="0" fontId="7" fillId="13" borderId="35" xfId="0" applyFont="1" applyFill="1" applyBorder="1" applyAlignment="1">
      <alignment horizontal="center"/>
    </xf>
    <xf numFmtId="0" fontId="30" fillId="9" borderId="0" xfId="0" applyFont="1" applyFill="1" applyAlignment="1">
      <alignment horizontal="center" wrapText="1"/>
    </xf>
    <xf numFmtId="0" fontId="7" fillId="9" borderId="0" xfId="0" applyFont="1" applyFill="1" applyAlignment="1">
      <alignment horizontal="center" wrapText="1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49" fontId="33" fillId="17" borderId="36" xfId="0" applyNumberFormat="1" applyFont="1" applyFill="1" applyBorder="1" applyAlignment="1" applyProtection="1">
      <alignment horizontal="center" vertical="center"/>
    </xf>
    <xf numFmtId="49" fontId="33" fillId="17" borderId="22" xfId="0" applyNumberFormat="1" applyFont="1" applyFill="1" applyBorder="1" applyAlignment="1" applyProtection="1">
      <alignment horizontal="center" vertical="center"/>
    </xf>
    <xf numFmtId="49" fontId="33" fillId="17" borderId="32" xfId="0" applyNumberFormat="1" applyFont="1" applyFill="1" applyBorder="1" applyAlignment="1" applyProtection="1">
      <alignment horizontal="center" vertical="center"/>
    </xf>
    <xf numFmtId="0" fontId="7" fillId="13" borderId="21" xfId="0" applyFont="1" applyFill="1" applyBorder="1" applyAlignment="1">
      <alignment horizontal="center"/>
    </xf>
    <xf numFmtId="0" fontId="7" fillId="13" borderId="38" xfId="0" applyFont="1" applyFill="1" applyBorder="1" applyAlignment="1">
      <alignment horizontal="center"/>
    </xf>
    <xf numFmtId="49" fontId="33" fillId="17" borderId="34" xfId="0" applyNumberFormat="1" applyFont="1" applyFill="1" applyBorder="1" applyAlignment="1" applyProtection="1">
      <alignment horizontal="center" vertical="center"/>
    </xf>
    <xf numFmtId="49" fontId="33" fillId="17" borderId="20" xfId="0" applyNumberFormat="1" applyFont="1" applyFill="1" applyBorder="1" applyAlignment="1" applyProtection="1">
      <alignment horizontal="center" vertical="center"/>
    </xf>
    <xf numFmtId="49" fontId="33" fillId="17" borderId="15" xfId="0" applyNumberFormat="1" applyFont="1" applyFill="1" applyBorder="1" applyAlignment="1" applyProtection="1">
      <alignment horizontal="center" vertical="center"/>
    </xf>
    <xf numFmtId="49" fontId="33" fillId="17" borderId="34" xfId="0" applyNumberFormat="1" applyFont="1" applyFill="1" applyBorder="1" applyAlignment="1" applyProtection="1">
      <alignment horizontal="center"/>
    </xf>
    <xf numFmtId="49" fontId="33" fillId="17" borderId="20" xfId="0" applyNumberFormat="1" applyFont="1" applyFill="1" applyBorder="1" applyAlignment="1" applyProtection="1">
      <alignment horizontal="center"/>
    </xf>
    <xf numFmtId="49" fontId="33" fillId="17" borderId="15" xfId="0" applyNumberFormat="1" applyFont="1" applyFill="1" applyBorder="1" applyAlignment="1" applyProtection="1">
      <alignment horizontal="center"/>
    </xf>
    <xf numFmtId="0" fontId="0" fillId="0" borderId="3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167" fontId="16" fillId="13" borderId="2" xfId="0" applyNumberFormat="1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/>
    </xf>
    <xf numFmtId="0" fontId="1" fillId="9" borderId="0" xfId="0" applyFont="1" applyFill="1" applyAlignment="1">
      <alignment horizontal="center" wrapText="1"/>
    </xf>
    <xf numFmtId="0" fontId="0" fillId="9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10" borderId="0" xfId="0" applyFont="1" applyFill="1" applyAlignment="1">
      <alignment horizontal="center" vertical="top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7" fillId="13" borderId="45" xfId="0" applyFont="1" applyFill="1" applyBorder="1" applyAlignment="1">
      <alignment horizontal="center"/>
    </xf>
    <xf numFmtId="0" fontId="7" fillId="13" borderId="46" xfId="0" applyFont="1" applyFill="1" applyBorder="1" applyAlignment="1">
      <alignment horizontal="center"/>
    </xf>
    <xf numFmtId="49" fontId="33" fillId="17" borderId="47" xfId="0" applyNumberFormat="1" applyFont="1" applyFill="1" applyBorder="1" applyAlignment="1" applyProtection="1">
      <alignment horizontal="center" vertical="center" wrapText="1"/>
    </xf>
    <xf numFmtId="0" fontId="11" fillId="13" borderId="48" xfId="0" applyFont="1" applyFill="1" applyBorder="1" applyAlignment="1">
      <alignment horizontal="center" vertical="center" wrapText="1"/>
    </xf>
    <xf numFmtId="0" fontId="11" fillId="13" borderId="49" xfId="0" applyFont="1" applyFill="1" applyBorder="1" applyAlignment="1">
      <alignment horizontal="center" vertical="center" wrapText="1"/>
    </xf>
    <xf numFmtId="0" fontId="33" fillId="18" borderId="47" xfId="0" applyNumberFormat="1" applyFont="1" applyFill="1" applyBorder="1" applyAlignment="1" applyProtection="1">
      <alignment horizontal="center" vertical="center" wrapText="1"/>
    </xf>
    <xf numFmtId="166" fontId="13" fillId="13" borderId="48" xfId="17" applyNumberFormat="1" applyFill="1" applyBorder="1"/>
    <xf numFmtId="166" fontId="13" fillId="13" borderId="49" xfId="17" applyNumberFormat="1" applyFill="1" applyBorder="1"/>
    <xf numFmtId="0" fontId="33" fillId="18" borderId="47" xfId="0" applyFont="1" applyFill="1" applyBorder="1" applyAlignment="1" applyProtection="1">
      <alignment horizontal="center" vertical="center" wrapText="1"/>
    </xf>
    <xf numFmtId="0" fontId="34" fillId="18" borderId="47" xfId="0" applyFont="1" applyFill="1" applyBorder="1" applyAlignment="1" applyProtection="1">
      <alignment horizontal="center" vertical="center" wrapText="1"/>
    </xf>
    <xf numFmtId="0" fontId="32" fillId="18" borderId="47" xfId="0" applyFont="1" applyFill="1" applyBorder="1" applyAlignment="1" applyProtection="1">
      <alignment horizontal="center" vertical="center"/>
    </xf>
    <xf numFmtId="0" fontId="33" fillId="17" borderId="47" xfId="0" applyFont="1" applyFill="1" applyBorder="1" applyAlignment="1" applyProtection="1">
      <alignment horizontal="center" vertical="center" wrapText="1"/>
    </xf>
    <xf numFmtId="0" fontId="0" fillId="0" borderId="47" xfId="0" applyBorder="1"/>
    <xf numFmtId="166" fontId="17" fillId="13" borderId="48" xfId="0" applyNumberFormat="1" applyFont="1" applyFill="1" applyBorder="1" applyAlignment="1">
      <alignment horizontal="center" vertical="center"/>
    </xf>
  </cellXfs>
  <cellStyles count="25">
    <cellStyle name="Accent" xfId="1"/>
    <cellStyle name="Accent 1" xfId="2"/>
    <cellStyle name="Accent 2" xfId="3"/>
    <cellStyle name="Accent 3" xfId="4"/>
    <cellStyle name="Bad" xfId="5"/>
    <cellStyle name="Error" xfId="6"/>
    <cellStyle name="Euro" xfId="7"/>
    <cellStyle name="Excel Built-in Normal" xfId="20"/>
    <cellStyle name="Footnote" xfId="8"/>
    <cellStyle name="Good" xfId="9"/>
    <cellStyle name="Heading 1" xfId="10"/>
    <cellStyle name="Heading 2" xfId="11"/>
    <cellStyle name="Hyperlink" xfId="12"/>
    <cellStyle name="Input 2" xfId="23"/>
    <cellStyle name="Neutral" xfId="13"/>
    <cellStyle name="Normale" xfId="0" builtinId="0"/>
    <cellStyle name="Normale 2" xfId="22"/>
    <cellStyle name="Normale_Foglio1" xfId="21"/>
    <cellStyle name="Note" xfId="14"/>
    <cellStyle name="Output 2" xfId="24"/>
    <cellStyle name="Percentuale" xfId="19" builtinId="5"/>
    <cellStyle name="Status" xfId="15"/>
    <cellStyle name="Text" xfId="16"/>
    <cellStyle name="Valuta" xfId="17" builtinId="4"/>
    <cellStyle name="Warning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EE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AE0F4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legato%20G%20-%20SCHEMA%20OFFERTA%20ECONOMIC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CHEDA 1 - SINTESI"/>
      <sheetName val="SCHEDA 2 - NOLEGGIO E AT"/>
      <sheetName val="SCHEDA 3 - PRESTAZIONI"/>
      <sheetName val="SCHEDA 4-REAGENTI E CONSUMABILI"/>
      <sheetName val="SCHEDA 5 - INST + REFLU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U97"/>
  <sheetViews>
    <sheetView tabSelected="1" zoomScale="85" zoomScaleNormal="85" workbookViewId="0">
      <selection activeCell="M19" sqref="M19"/>
    </sheetView>
  </sheetViews>
  <sheetFormatPr defaultColWidth="9.08984375" defaultRowHeight="15.5"/>
  <cols>
    <col min="1" max="1" width="39" style="11" customWidth="1"/>
    <col min="2" max="2" width="19.54296875" style="10" bestFit="1" customWidth="1"/>
    <col min="3" max="3" width="19.08984375" style="10" customWidth="1"/>
    <col min="4" max="4" width="18.54296875" style="10" customWidth="1"/>
    <col min="5" max="5" width="19.08984375" style="10" customWidth="1"/>
    <col min="6" max="6" width="17.08984375" style="10" customWidth="1"/>
    <col min="7" max="7" width="20.08984375" style="10" customWidth="1"/>
    <col min="8" max="9" width="16.90625" style="36" customWidth="1"/>
    <col min="10" max="10" width="9.08984375" style="36"/>
    <col min="11" max="11" width="17.453125" style="36" customWidth="1"/>
    <col min="12" max="12" width="19.1796875" style="36" customWidth="1"/>
    <col min="13" max="13" width="14.36328125" style="36" customWidth="1"/>
    <col min="14" max="20" width="9.08984375" style="36"/>
    <col min="21" max="16384" width="9.08984375" style="10"/>
  </cols>
  <sheetData>
    <row r="1" spans="1:22" ht="15.75" customHeight="1">
      <c r="A1" s="151" t="s">
        <v>52</v>
      </c>
      <c r="B1" s="151"/>
      <c r="C1" s="151"/>
      <c r="D1" s="151"/>
      <c r="E1" s="151"/>
      <c r="F1" s="151"/>
      <c r="G1" s="151"/>
      <c r="H1" s="151"/>
      <c r="I1" s="151"/>
    </row>
    <row r="2" spans="1:22" ht="15.75" customHeight="1">
      <c r="A2" s="154" t="s">
        <v>25</v>
      </c>
      <c r="B2" s="154"/>
      <c r="C2" s="154"/>
      <c r="D2" s="154"/>
      <c r="E2" s="154"/>
      <c r="F2" s="154"/>
      <c r="G2" s="154"/>
      <c r="H2" s="154"/>
      <c r="I2" s="154"/>
    </row>
    <row r="3" spans="1:22">
      <c r="A3" s="151" t="s">
        <v>0</v>
      </c>
      <c r="B3" s="151"/>
      <c r="C3" s="151"/>
      <c r="D3" s="151"/>
      <c r="E3" s="151"/>
      <c r="F3" s="151"/>
      <c r="G3" s="151"/>
      <c r="H3" s="151"/>
      <c r="I3" s="151"/>
    </row>
    <row r="4" spans="1:22">
      <c r="A4" s="43"/>
    </row>
    <row r="5" spans="1:22">
      <c r="A5" s="40" t="s">
        <v>20</v>
      </c>
      <c r="B5" s="42">
        <v>6</v>
      </c>
      <c r="C5" s="36"/>
      <c r="D5" s="36"/>
      <c r="E5" s="36"/>
    </row>
    <row r="6" spans="1:22" ht="16" thickBot="1">
      <c r="A6" s="43"/>
    </row>
    <row r="7" spans="1:22" ht="62.5" thickBot="1">
      <c r="A7" s="49" t="s">
        <v>53</v>
      </c>
      <c r="B7" s="150">
        <v>20025000</v>
      </c>
    </row>
    <row r="8" spans="1:22">
      <c r="A8" s="43"/>
    </row>
    <row r="9" spans="1:22" ht="15.5" customHeight="1">
      <c r="A9" s="155" t="s">
        <v>54</v>
      </c>
      <c r="B9" s="153" t="s">
        <v>48</v>
      </c>
      <c r="C9" s="157"/>
      <c r="D9" s="157" t="s">
        <v>69</v>
      </c>
      <c r="E9" s="158"/>
      <c r="F9" s="153" t="s">
        <v>33</v>
      </c>
      <c r="G9" s="153"/>
      <c r="H9" s="153" t="s">
        <v>36</v>
      </c>
      <c r="I9" s="153"/>
      <c r="J9" s="153" t="s">
        <v>49</v>
      </c>
      <c r="K9" s="153"/>
      <c r="L9" s="153" t="s">
        <v>126</v>
      </c>
      <c r="M9" s="153"/>
      <c r="U9" s="36"/>
      <c r="V9" s="36"/>
    </row>
    <row r="10" spans="1:22" ht="93">
      <c r="A10" s="156"/>
      <c r="B10" s="44" t="s">
        <v>21</v>
      </c>
      <c r="C10" s="51" t="s">
        <v>22</v>
      </c>
      <c r="D10" s="44" t="s">
        <v>21</v>
      </c>
      <c r="E10" s="44" t="s">
        <v>22</v>
      </c>
      <c r="F10" s="44" t="s">
        <v>21</v>
      </c>
      <c r="G10" s="44" t="s">
        <v>22</v>
      </c>
      <c r="H10" s="44" t="s">
        <v>21</v>
      </c>
      <c r="I10" s="44" t="s">
        <v>22</v>
      </c>
      <c r="J10" s="44" t="s">
        <v>21</v>
      </c>
      <c r="K10" s="44" t="s">
        <v>22</v>
      </c>
      <c r="L10" s="44" t="s">
        <v>21</v>
      </c>
      <c r="M10" s="44" t="s">
        <v>22</v>
      </c>
      <c r="U10" s="36"/>
      <c r="V10" s="36"/>
    </row>
    <row r="11" spans="1:22" ht="31">
      <c r="A11" s="49" t="s">
        <v>50</v>
      </c>
      <c r="B11" s="47">
        <f>'SCHEDA 3 - PRESTAZIONI'!E14</f>
        <v>0</v>
      </c>
      <c r="C11" s="45">
        <f>B11*B$5</f>
        <v>0</v>
      </c>
      <c r="D11" s="47">
        <f>'SCHEDA 3 - PRESTAZIONI'!G14</f>
        <v>0</v>
      </c>
      <c r="E11" s="45">
        <f>D11*D$5</f>
        <v>0</v>
      </c>
      <c r="F11" s="47">
        <f>'SCHEDA 3 - PRESTAZIONI'!I14</f>
        <v>0</v>
      </c>
      <c r="G11" s="47">
        <f>F11*B$5</f>
        <v>0</v>
      </c>
      <c r="H11" s="47">
        <f>'SCHEDA 3 - PRESTAZIONI'!K14</f>
        <v>0</v>
      </c>
      <c r="I11" s="47">
        <f>H11*B$5</f>
        <v>0</v>
      </c>
      <c r="J11" s="47">
        <f>'SCHEDA 3 - PRESTAZIONI'!M14</f>
        <v>0</v>
      </c>
      <c r="K11" s="47">
        <f>J11*B$5</f>
        <v>0</v>
      </c>
      <c r="L11" s="47">
        <f>'SCHEDA 3 - PRESTAZIONI'!O14</f>
        <v>0</v>
      </c>
      <c r="M11" s="47">
        <f>L11*D$5</f>
        <v>0</v>
      </c>
      <c r="U11" s="36"/>
      <c r="V11" s="36"/>
    </row>
    <row r="12" spans="1:22" ht="31">
      <c r="A12" s="49" t="s">
        <v>46</v>
      </c>
      <c r="B12" s="47">
        <f>'SCHEDA 2 - NOLEGGIO E AT'!T31</f>
        <v>0</v>
      </c>
      <c r="C12" s="45">
        <f>B12*B$5</f>
        <v>0</v>
      </c>
      <c r="D12" s="47">
        <f>'SCHEDA 2 - NOLEGGIO E AT'!Y31</f>
        <v>0</v>
      </c>
      <c r="E12" s="45">
        <f>D12*D$5</f>
        <v>0</v>
      </c>
      <c r="F12" s="47">
        <f>'SCHEDA 2 - NOLEGGIO E AT'!AH31</f>
        <v>0</v>
      </c>
      <c r="G12" s="47">
        <f>F12*B$5</f>
        <v>0</v>
      </c>
      <c r="H12" s="47">
        <f>'SCHEDA 2 - NOLEGGIO E AT'!AD31</f>
        <v>0</v>
      </c>
      <c r="I12" s="47">
        <f>H12*B$5</f>
        <v>0</v>
      </c>
      <c r="J12" s="47">
        <f>'SCHEDA 2 - NOLEGGIO E AT'!AT31</f>
        <v>0</v>
      </c>
      <c r="K12" s="47">
        <f>J12*B$5</f>
        <v>0</v>
      </c>
      <c r="L12" s="47">
        <f>'SCHEDA 2 - NOLEGGIO E AT'!AW31</f>
        <v>0</v>
      </c>
      <c r="M12" s="47">
        <f>L12*D$5</f>
        <v>0</v>
      </c>
      <c r="U12" s="36"/>
      <c r="V12" s="36"/>
    </row>
    <row r="13" spans="1:22" ht="31">
      <c r="A13" s="49" t="s">
        <v>47</v>
      </c>
      <c r="B13" s="47">
        <f>'SCHEDA 2 - NOLEGGIO E AT'!U31</f>
        <v>0</v>
      </c>
      <c r="C13" s="45">
        <f>B13*B$5</f>
        <v>0</v>
      </c>
      <c r="D13" s="47">
        <f>'SCHEDA 2 - NOLEGGIO E AT'!Z31</f>
        <v>0</v>
      </c>
      <c r="E13" s="45">
        <f>D13*D$5</f>
        <v>0</v>
      </c>
      <c r="F13" s="47">
        <f>'SCHEDA 2 - NOLEGGIO E AT'!AI31</f>
        <v>0</v>
      </c>
      <c r="G13" s="47">
        <f>F13*B$5</f>
        <v>0</v>
      </c>
      <c r="H13" s="47">
        <f>'SCHEDA 2 - NOLEGGIO E AT'!AE31</f>
        <v>0</v>
      </c>
      <c r="I13" s="47">
        <f>H13*B$5</f>
        <v>0</v>
      </c>
      <c r="J13" s="47">
        <f>'SCHEDA 2 - NOLEGGIO E AT'!AU31</f>
        <v>0</v>
      </c>
      <c r="K13" s="47">
        <f>J13*B$5</f>
        <v>0</v>
      </c>
      <c r="L13" s="47">
        <f>'SCHEDA 2 - NOLEGGIO E AT'!AX31</f>
        <v>0</v>
      </c>
      <c r="M13" s="47">
        <f>L13*D$5</f>
        <v>0</v>
      </c>
      <c r="U13" s="36"/>
      <c r="V13" s="36"/>
    </row>
    <row r="14" spans="1:22">
      <c r="A14" s="50" t="s">
        <v>45</v>
      </c>
      <c r="B14" s="52" t="s">
        <v>24</v>
      </c>
      <c r="C14" s="53">
        <f>SUM(C11:C13)</f>
        <v>0</v>
      </c>
      <c r="D14" s="52" t="s">
        <v>24</v>
      </c>
      <c r="E14" s="77">
        <f>SUM(E11:E13)</f>
        <v>0</v>
      </c>
      <c r="F14" s="46"/>
      <c r="G14" s="46">
        <f>SUM(G11:G13)</f>
        <v>0</v>
      </c>
      <c r="H14" s="52" t="s">
        <v>24</v>
      </c>
      <c r="I14" s="46">
        <f>SUM(I11:I13)</f>
        <v>0</v>
      </c>
      <c r="J14" s="52" t="s">
        <v>24</v>
      </c>
      <c r="K14" s="57">
        <f>SUM(K11:K13)</f>
        <v>0</v>
      </c>
      <c r="L14" s="52" t="s">
        <v>24</v>
      </c>
      <c r="M14" s="148">
        <f>SUM(M11:M13)</f>
        <v>0</v>
      </c>
      <c r="U14" s="36"/>
      <c r="V14" s="36"/>
    </row>
    <row r="15" spans="1:22" s="12" customFormat="1" ht="44">
      <c r="A15" s="50" t="s">
        <v>51</v>
      </c>
      <c r="B15" s="59" t="str">
        <f>CONCATENATE("Non superiore a ",DOLLAR(C14*0.3))</f>
        <v>Non superiore a € 0,00</v>
      </c>
      <c r="C15" s="53">
        <f>SUM(C12:C13)</f>
        <v>0</v>
      </c>
      <c r="D15" s="59" t="str">
        <f>CONCATENATE("Non superiore a ",DOLLAR(E14*0.3))</f>
        <v>Non superiore a € 0,00</v>
      </c>
      <c r="E15" s="77">
        <f>SUM(E12:E13)</f>
        <v>0</v>
      </c>
      <c r="F15" s="59" t="str">
        <f>CONCATENATE("Non superiore a ",DOLLAR(G14*0.3))</f>
        <v>Non superiore a € 0,00</v>
      </c>
      <c r="G15" s="58">
        <f>SUM(G12:G13)</f>
        <v>0</v>
      </c>
      <c r="H15" s="59" t="str">
        <f>CONCATENATE("Non superiore a ",DOLLAR(I14*0.3))</f>
        <v>Non superiore a € 0,00</v>
      </c>
      <c r="I15" s="58">
        <f>SUM(I12:I13)</f>
        <v>0</v>
      </c>
      <c r="J15" s="59" t="str">
        <f>CONCATENATE("Non superiore a ",DOLLAR(K14*0.3))</f>
        <v>Non superiore a € 0,00</v>
      </c>
      <c r="K15" s="58">
        <f>SUM(K12:K13)</f>
        <v>0</v>
      </c>
      <c r="L15" s="59" t="str">
        <f>CONCATENATE("Non superiore a ",DOLLAR(M14*0.3))</f>
        <v>Non superiore a € 0,00</v>
      </c>
      <c r="M15" s="148">
        <f>SUM(M12:M13)</f>
        <v>0</v>
      </c>
      <c r="N15" s="36"/>
      <c r="O15" s="36"/>
      <c r="P15" s="36"/>
      <c r="Q15" s="36"/>
      <c r="R15" s="36"/>
      <c r="S15" s="36"/>
      <c r="T15" s="36"/>
      <c r="U15" s="36"/>
      <c r="V15" s="36"/>
    </row>
    <row r="16" spans="1:22" s="12" customFormat="1">
      <c r="A16" s="10"/>
      <c r="B16" s="10"/>
      <c r="C16" s="10"/>
      <c r="D16" s="10"/>
      <c r="E16" s="10"/>
      <c r="F16" s="48"/>
      <c r="G16" s="48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spans="1:385" ht="33" customHeight="1">
      <c r="A17" s="50" t="s">
        <v>45</v>
      </c>
      <c r="B17" s="52">
        <f>C14+G14+I14+K14</f>
        <v>0</v>
      </c>
      <c r="C17" s="152" t="str">
        <f>CONCATENATE("NON SUPERIORE A € ",DOLLAR(B7)," Base d'asta")</f>
        <v>NON SUPERIORE A € € 20.025.000,00 Base d'asta</v>
      </c>
      <c r="D17" s="152"/>
      <c r="E17" s="152"/>
      <c r="F17" s="152"/>
      <c r="G17" s="152"/>
    </row>
    <row r="18" spans="1:385" s="12" customFormat="1">
      <c r="A18" s="38"/>
      <c r="B18" s="39"/>
      <c r="C18" s="37"/>
      <c r="D18" s="36"/>
      <c r="E18" s="36"/>
      <c r="F18" s="48"/>
      <c r="G18" s="48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spans="1:385" s="12" customFormat="1">
      <c r="A19" s="38"/>
      <c r="B19" s="39"/>
      <c r="C19" s="37"/>
      <c r="D19" s="36"/>
      <c r="E19" s="36"/>
      <c r="F19" s="48"/>
      <c r="G19" s="48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spans="1:385" s="60" customFormat="1">
      <c r="A20" s="155" t="s">
        <v>55</v>
      </c>
      <c r="B20" s="153" t="s">
        <v>48</v>
      </c>
      <c r="C20" s="157"/>
      <c r="D20" s="62"/>
      <c r="E20" s="63"/>
      <c r="F20" s="153" t="s">
        <v>36</v>
      </c>
      <c r="G20" s="153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/>
      <c r="JG20" s="36"/>
      <c r="JH20" s="36"/>
      <c r="JI20" s="36"/>
      <c r="JJ20" s="36"/>
      <c r="JK20" s="36"/>
      <c r="JL20" s="36"/>
      <c r="JM20" s="36"/>
      <c r="JN20" s="36"/>
      <c r="JO20" s="36"/>
      <c r="JP20" s="36"/>
      <c r="JQ20" s="36"/>
      <c r="JR20" s="36"/>
      <c r="JS20" s="36"/>
      <c r="JT20" s="36"/>
      <c r="JU20" s="36"/>
      <c r="JV20" s="36"/>
      <c r="JW20" s="36"/>
      <c r="JX20" s="36"/>
      <c r="JY20" s="36"/>
      <c r="JZ20" s="36"/>
      <c r="KA20" s="36"/>
      <c r="KB20" s="36"/>
      <c r="KC20" s="36"/>
      <c r="KD20" s="36"/>
      <c r="KE20" s="36"/>
      <c r="KF20" s="36"/>
      <c r="KG20" s="36"/>
      <c r="KH20" s="36"/>
      <c r="KI20" s="36"/>
      <c r="KJ20" s="36"/>
      <c r="KK20" s="36"/>
      <c r="KL20" s="36"/>
      <c r="KM20" s="36"/>
      <c r="KN20" s="36"/>
      <c r="KO20" s="36"/>
      <c r="KP20" s="36"/>
      <c r="KQ20" s="36"/>
      <c r="KR20" s="36"/>
      <c r="KS20" s="36"/>
      <c r="KT20" s="36"/>
      <c r="KU20" s="36"/>
      <c r="KV20" s="36"/>
      <c r="KW20" s="36"/>
      <c r="KX20" s="36"/>
      <c r="KY20" s="36"/>
      <c r="KZ20" s="36"/>
      <c r="LA20" s="36"/>
      <c r="LB20" s="36"/>
      <c r="LC20" s="36"/>
      <c r="LD20" s="36"/>
      <c r="LE20" s="36"/>
      <c r="LF20" s="36"/>
      <c r="LG20" s="36"/>
      <c r="LH20" s="36"/>
      <c r="LI20" s="36"/>
      <c r="LJ20" s="36"/>
      <c r="LK20" s="36"/>
      <c r="LL20" s="36"/>
      <c r="LM20" s="36"/>
      <c r="LN20" s="36"/>
      <c r="LO20" s="36"/>
      <c r="LP20" s="36"/>
      <c r="LQ20" s="36"/>
      <c r="LR20" s="36"/>
      <c r="LS20" s="36"/>
      <c r="LT20" s="36"/>
      <c r="LU20" s="36"/>
      <c r="LV20" s="36"/>
      <c r="LW20" s="36"/>
      <c r="LX20" s="36"/>
      <c r="LY20" s="36"/>
      <c r="LZ20" s="36"/>
      <c r="MA20" s="36"/>
      <c r="MB20" s="36"/>
      <c r="MC20" s="36"/>
      <c r="MD20" s="36"/>
      <c r="ME20" s="36"/>
      <c r="MF20" s="36"/>
      <c r="MG20" s="36"/>
      <c r="MH20" s="36"/>
      <c r="MI20" s="36"/>
      <c r="MJ20" s="36"/>
      <c r="MK20" s="36"/>
      <c r="ML20" s="36"/>
      <c r="MM20" s="36"/>
      <c r="MN20" s="36"/>
      <c r="MO20" s="36"/>
      <c r="MP20" s="36"/>
      <c r="MQ20" s="36"/>
      <c r="MR20" s="36"/>
      <c r="MS20" s="36"/>
      <c r="MT20" s="36"/>
      <c r="MU20" s="36"/>
      <c r="MV20" s="36"/>
      <c r="MW20" s="36"/>
      <c r="MX20" s="36"/>
      <c r="MY20" s="36"/>
      <c r="MZ20" s="36"/>
      <c r="NA20" s="36"/>
      <c r="NB20" s="36"/>
      <c r="NC20" s="36"/>
      <c r="ND20" s="36"/>
      <c r="NE20" s="36"/>
      <c r="NF20" s="36"/>
      <c r="NG20" s="36"/>
      <c r="NH20" s="36"/>
      <c r="NI20" s="36"/>
      <c r="NJ20" s="36"/>
      <c r="NK20" s="36"/>
      <c r="NL20" s="36"/>
      <c r="NM20" s="36"/>
      <c r="NN20" s="36"/>
      <c r="NO20" s="36"/>
      <c r="NP20" s="36"/>
      <c r="NQ20" s="36"/>
      <c r="NR20" s="36"/>
      <c r="NS20" s="36"/>
      <c r="NT20" s="36"/>
      <c r="NU20" s="36"/>
    </row>
    <row r="21" spans="1:385" s="60" customFormat="1">
      <c r="A21" s="156"/>
      <c r="B21" s="64"/>
      <c r="C21" s="44" t="s">
        <v>56</v>
      </c>
      <c r="D21" s="64"/>
      <c r="E21" s="65"/>
      <c r="F21" s="64"/>
      <c r="G21" s="44" t="s">
        <v>56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  <c r="IX21" s="36"/>
      <c r="IY21" s="36"/>
      <c r="IZ21" s="36"/>
      <c r="JA21" s="36"/>
      <c r="JB21" s="36"/>
      <c r="JC21" s="36"/>
      <c r="JD21" s="36"/>
      <c r="JE21" s="36"/>
      <c r="JF21" s="36"/>
      <c r="JG21" s="36"/>
      <c r="JH21" s="36"/>
      <c r="JI21" s="36"/>
      <c r="JJ21" s="36"/>
      <c r="JK21" s="36"/>
      <c r="JL21" s="36"/>
      <c r="JM21" s="36"/>
      <c r="JN21" s="36"/>
      <c r="JO21" s="36"/>
      <c r="JP21" s="36"/>
      <c r="JQ21" s="36"/>
      <c r="JR21" s="36"/>
      <c r="JS21" s="36"/>
      <c r="JT21" s="36"/>
      <c r="JU21" s="36"/>
      <c r="JV21" s="36"/>
      <c r="JW21" s="36"/>
      <c r="JX21" s="36"/>
      <c r="JY21" s="36"/>
      <c r="JZ21" s="36"/>
      <c r="KA21" s="36"/>
      <c r="KB21" s="36"/>
      <c r="KC21" s="36"/>
      <c r="KD21" s="36"/>
      <c r="KE21" s="36"/>
      <c r="KF21" s="36"/>
      <c r="KG21" s="36"/>
      <c r="KH21" s="36"/>
      <c r="KI21" s="36"/>
      <c r="KJ21" s="36"/>
      <c r="KK21" s="36"/>
      <c r="KL21" s="36"/>
      <c r="KM21" s="36"/>
      <c r="KN21" s="36"/>
      <c r="KO21" s="36"/>
      <c r="KP21" s="36"/>
      <c r="KQ21" s="36"/>
      <c r="KR21" s="36"/>
      <c r="KS21" s="36"/>
      <c r="KT21" s="36"/>
      <c r="KU21" s="36"/>
      <c r="KV21" s="36"/>
      <c r="KW21" s="36"/>
      <c r="KX21" s="36"/>
      <c r="KY21" s="36"/>
      <c r="KZ21" s="36"/>
      <c r="LA21" s="36"/>
      <c r="LB21" s="36"/>
      <c r="LC21" s="36"/>
      <c r="LD21" s="36"/>
      <c r="LE21" s="36"/>
      <c r="LF21" s="36"/>
      <c r="LG21" s="36"/>
      <c r="LH21" s="36"/>
      <c r="LI21" s="36"/>
      <c r="LJ21" s="36"/>
      <c r="LK21" s="36"/>
      <c r="LL21" s="36"/>
      <c r="LM21" s="36"/>
      <c r="LN21" s="36"/>
      <c r="LO21" s="36"/>
      <c r="LP21" s="36"/>
      <c r="LQ21" s="36"/>
      <c r="LR21" s="36"/>
      <c r="LS21" s="36"/>
      <c r="LT21" s="36"/>
      <c r="LU21" s="36"/>
      <c r="LV21" s="36"/>
      <c r="LW21" s="36"/>
      <c r="LX21" s="36"/>
      <c r="LY21" s="36"/>
      <c r="LZ21" s="36"/>
      <c r="MA21" s="36"/>
      <c r="MB21" s="36"/>
      <c r="MC21" s="36"/>
      <c r="MD21" s="36"/>
      <c r="ME21" s="36"/>
      <c r="MF21" s="36"/>
      <c r="MG21" s="36"/>
      <c r="MH21" s="36"/>
      <c r="MI21" s="36"/>
      <c r="MJ21" s="36"/>
      <c r="MK21" s="36"/>
      <c r="ML21" s="36"/>
      <c r="MM21" s="36"/>
      <c r="MN21" s="36"/>
      <c r="MO21" s="36"/>
      <c r="MP21" s="36"/>
      <c r="MQ21" s="36"/>
      <c r="MR21" s="36"/>
      <c r="MS21" s="36"/>
      <c r="MT21" s="36"/>
      <c r="MU21" s="36"/>
      <c r="MV21" s="36"/>
      <c r="MW21" s="36"/>
      <c r="MX21" s="36"/>
      <c r="MY21" s="36"/>
      <c r="MZ21" s="36"/>
      <c r="NA21" s="36"/>
      <c r="NB21" s="36"/>
      <c r="NC21" s="36"/>
      <c r="ND21" s="36"/>
      <c r="NE21" s="36"/>
      <c r="NF21" s="36"/>
      <c r="NG21" s="36"/>
      <c r="NH21" s="36"/>
      <c r="NI21" s="36"/>
      <c r="NJ21" s="36"/>
      <c r="NK21" s="36"/>
      <c r="NL21" s="36"/>
      <c r="NM21" s="36"/>
      <c r="NN21" s="36"/>
      <c r="NO21" s="36"/>
      <c r="NP21" s="36"/>
      <c r="NQ21" s="36"/>
      <c r="NR21" s="36"/>
      <c r="NS21" s="36"/>
      <c r="NT21" s="36"/>
      <c r="NU21" s="36"/>
    </row>
    <row r="22" spans="1:385" ht="31">
      <c r="A22" s="66" t="s">
        <v>57</v>
      </c>
      <c r="B22" s="67" t="s">
        <v>58</v>
      </c>
      <c r="C22" s="47">
        <f>'[1]SCHEDA 5 - INST + REFLUI'!B18</f>
        <v>0</v>
      </c>
      <c r="D22" s="64"/>
      <c r="E22" s="65"/>
      <c r="F22" s="67" t="s">
        <v>67</v>
      </c>
      <c r="G22" s="47">
        <f>'[1]SCHEDA 5 - INST + REFLUI'!B11</f>
        <v>0</v>
      </c>
    </row>
    <row r="23" spans="1:385" s="13" customFormat="1">
      <c r="A23" s="50" t="s">
        <v>59</v>
      </c>
      <c r="B23" s="68"/>
      <c r="C23" s="69"/>
      <c r="D23" s="68"/>
      <c r="E23" s="70"/>
      <c r="F23" s="71"/>
      <c r="G23" s="6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</row>
    <row r="24" spans="1:385">
      <c r="A24" s="72"/>
      <c r="B24" s="64"/>
      <c r="C24" s="48"/>
      <c r="D24" s="64"/>
      <c r="E24" s="65"/>
      <c r="F24" s="64"/>
      <c r="G24" s="65"/>
    </row>
    <row r="25" spans="1:385">
      <c r="A25" s="155" t="s">
        <v>60</v>
      </c>
      <c r="B25" s="153" t="s">
        <v>48</v>
      </c>
      <c r="C25" s="157"/>
      <c r="D25" s="62"/>
      <c r="E25" s="63"/>
      <c r="F25" s="73"/>
      <c r="G25" s="63"/>
    </row>
    <row r="26" spans="1:385" ht="31">
      <c r="A26" s="156"/>
      <c r="B26" s="44" t="s">
        <v>21</v>
      </c>
      <c r="C26" s="51" t="s">
        <v>22</v>
      </c>
      <c r="D26" s="64"/>
      <c r="E26" s="65"/>
      <c r="F26" s="48"/>
      <c r="G26" s="65"/>
    </row>
    <row r="27" spans="1:385" ht="31">
      <c r="A27" s="49" t="s">
        <v>61</v>
      </c>
      <c r="B27" s="47">
        <f>'[1]SCHEDA 5 - INST + REFLUI'!D15</f>
        <v>0</v>
      </c>
      <c r="C27" s="45">
        <f t="shared" ref="C27:C28" si="0">B27*B$5</f>
        <v>0</v>
      </c>
      <c r="D27" s="64"/>
      <c r="E27" s="65"/>
      <c r="F27" s="48"/>
      <c r="G27" s="65"/>
    </row>
    <row r="28" spans="1:385" ht="31">
      <c r="A28" s="49" t="s">
        <v>62</v>
      </c>
      <c r="B28" s="47">
        <f>'[1]SCHEDA 5 - INST + REFLUI'!E15</f>
        <v>0</v>
      </c>
      <c r="C28" s="45">
        <f t="shared" si="0"/>
        <v>0</v>
      </c>
      <c r="D28" s="64"/>
      <c r="E28" s="65"/>
      <c r="F28" s="48"/>
      <c r="G28" s="65"/>
    </row>
    <row r="29" spans="1:385">
      <c r="A29" s="50" t="s">
        <v>63</v>
      </c>
      <c r="B29" s="52" t="s">
        <v>24</v>
      </c>
      <c r="C29" s="53">
        <f>SUM(C26:C28)</f>
        <v>0</v>
      </c>
      <c r="D29" s="74"/>
      <c r="E29" s="75"/>
      <c r="F29" s="76"/>
      <c r="G29" s="75"/>
    </row>
    <row r="30" spans="1:385">
      <c r="A30" s="38"/>
      <c r="B30" s="39"/>
      <c r="C30" s="37"/>
      <c r="D30" s="37"/>
      <c r="E30" s="36"/>
      <c r="F30" s="36"/>
      <c r="G30" s="36"/>
    </row>
    <row r="31" spans="1:385" ht="31">
      <c r="A31" s="50" t="s">
        <v>64</v>
      </c>
      <c r="B31" s="52" t="s">
        <v>24</v>
      </c>
      <c r="C31" s="53">
        <f>C22+C14+C29+E18</f>
        <v>0</v>
      </c>
      <c r="D31" s="52"/>
      <c r="E31" s="77">
        <f>E14</f>
        <v>0</v>
      </c>
      <c r="F31" s="61"/>
      <c r="G31" s="53">
        <f>G14</f>
        <v>0</v>
      </c>
      <c r="H31" s="52" t="s">
        <v>24</v>
      </c>
      <c r="I31" s="53">
        <f>G22+I14+G29</f>
        <v>0</v>
      </c>
      <c r="J31" s="52" t="s">
        <v>24</v>
      </c>
      <c r="K31" s="53">
        <f>K14</f>
        <v>0</v>
      </c>
      <c r="L31" s="52" t="s">
        <v>24</v>
      </c>
      <c r="M31" s="208">
        <f>M14</f>
        <v>0</v>
      </c>
    </row>
    <row r="32" spans="1:385">
      <c r="A32" s="38"/>
      <c r="B32" s="39"/>
      <c r="C32" s="37"/>
      <c r="D32" s="37"/>
      <c r="E32" s="36"/>
      <c r="F32" s="36"/>
      <c r="G32" s="36"/>
    </row>
    <row r="33" spans="1:7">
      <c r="A33" s="50" t="s">
        <v>65</v>
      </c>
      <c r="B33" s="52">
        <f>C31+G31+I31+E31+K31</f>
        <v>0</v>
      </c>
      <c r="C33" s="159" t="str">
        <f>CONCATENATE("NON SUPERIORE A ",DOLLAR(B11)," IMPORTO BANDO")</f>
        <v>NON SUPERIORE A € 0,00 IMPORTO BANDO</v>
      </c>
      <c r="D33" s="160"/>
      <c r="E33" s="160"/>
      <c r="F33" s="160"/>
      <c r="G33" s="161"/>
    </row>
    <row r="34" spans="1:7">
      <c r="A34" s="38"/>
      <c r="B34" s="39"/>
      <c r="C34" s="37"/>
      <c r="D34" s="37"/>
      <c r="E34" s="36"/>
      <c r="F34" s="36"/>
      <c r="G34" s="36"/>
    </row>
    <row r="35" spans="1:7">
      <c r="A35" s="50" t="s">
        <v>45</v>
      </c>
      <c r="B35" s="52">
        <f>C14+G14+I14+E14+K14</f>
        <v>0</v>
      </c>
    </row>
    <row r="36" spans="1:7" ht="31">
      <c r="A36" s="50" t="s">
        <v>66</v>
      </c>
      <c r="B36" s="78">
        <f>SUM(C16:C17)+SUM(I16:I17)+SUM(G16:G17)+E16+E17</f>
        <v>0</v>
      </c>
      <c r="C36" s="159" t="str">
        <f>CONCATENATE("NON SUPERIORE A €  ",DOLLAR(B35)," (30% TOTALE OGGETTO FORNITURA)")</f>
        <v>NON SUPERIORE A €  € 0,00 (30% TOTALE OGGETTO FORNITURA)</v>
      </c>
      <c r="D36" s="160"/>
      <c r="E36" s="160"/>
      <c r="F36" s="160"/>
      <c r="G36" s="161"/>
    </row>
    <row r="37" spans="1:7" ht="16" thickBot="1">
      <c r="A37" s="38"/>
      <c r="B37" s="39"/>
      <c r="C37" s="37"/>
      <c r="D37" s="37"/>
      <c r="E37" s="36"/>
      <c r="F37" s="36"/>
      <c r="G37" s="36"/>
    </row>
    <row r="38" spans="1:7" ht="43.5">
      <c r="A38" s="79"/>
      <c r="B38" s="80" t="s">
        <v>28</v>
      </c>
      <c r="C38" s="80" t="s">
        <v>11</v>
      </c>
      <c r="D38" s="80" t="s">
        <v>10</v>
      </c>
      <c r="E38" s="36"/>
      <c r="F38" s="36"/>
      <c r="G38" s="36"/>
    </row>
    <row r="39" spans="1:7" ht="31.5" thickBot="1">
      <c r="A39" s="81" t="s">
        <v>27</v>
      </c>
      <c r="B39" s="82" t="s">
        <v>26</v>
      </c>
      <c r="C39" s="82" t="s">
        <v>26</v>
      </c>
      <c r="D39" s="83" t="s">
        <v>9</v>
      </c>
      <c r="E39" s="36"/>
      <c r="F39" s="36"/>
      <c r="G39" s="36"/>
    </row>
    <row r="40" spans="1:7">
      <c r="A40" s="43"/>
    </row>
    <row r="41" spans="1:7">
      <c r="A41" s="43"/>
    </row>
    <row r="42" spans="1:7">
      <c r="A42" s="43"/>
    </row>
    <row r="43" spans="1:7">
      <c r="A43" s="43"/>
    </row>
    <row r="44" spans="1:7">
      <c r="A44" s="43"/>
    </row>
    <row r="45" spans="1:7">
      <c r="A45" s="43"/>
    </row>
    <row r="46" spans="1:7">
      <c r="A46" s="43"/>
    </row>
    <row r="47" spans="1:7">
      <c r="A47" s="43"/>
    </row>
    <row r="48" spans="1:7">
      <c r="A48" s="43"/>
    </row>
    <row r="49" spans="1:1">
      <c r="A49" s="43"/>
    </row>
    <row r="50" spans="1:1">
      <c r="A50" s="43"/>
    </row>
    <row r="51" spans="1:1">
      <c r="A51" s="43"/>
    </row>
    <row r="52" spans="1:1">
      <c r="A52" s="43"/>
    </row>
    <row r="53" spans="1:1">
      <c r="A53" s="43"/>
    </row>
    <row r="54" spans="1:1">
      <c r="A54" s="43"/>
    </row>
    <row r="55" spans="1:1">
      <c r="A55" s="43"/>
    </row>
    <row r="56" spans="1:1">
      <c r="A56" s="43"/>
    </row>
    <row r="57" spans="1:1">
      <c r="A57" s="43"/>
    </row>
    <row r="58" spans="1:1">
      <c r="A58" s="43"/>
    </row>
    <row r="59" spans="1:1">
      <c r="A59" s="43"/>
    </row>
    <row r="60" spans="1:1">
      <c r="A60" s="43"/>
    </row>
    <row r="61" spans="1:1">
      <c r="A61" s="43"/>
    </row>
    <row r="62" spans="1:1">
      <c r="A62" s="43"/>
    </row>
    <row r="63" spans="1:1">
      <c r="A63" s="43"/>
    </row>
    <row r="64" spans="1:1">
      <c r="A64" s="43"/>
    </row>
    <row r="65" spans="1:1">
      <c r="A65" s="43"/>
    </row>
    <row r="66" spans="1:1">
      <c r="A66" s="43"/>
    </row>
    <row r="67" spans="1:1">
      <c r="A67" s="43"/>
    </row>
    <row r="68" spans="1:1">
      <c r="A68" s="43"/>
    </row>
    <row r="69" spans="1:1">
      <c r="A69" s="43"/>
    </row>
    <row r="70" spans="1:1">
      <c r="A70" s="43"/>
    </row>
    <row r="71" spans="1:1">
      <c r="A71" s="43"/>
    </row>
    <row r="72" spans="1:1">
      <c r="A72" s="43"/>
    </row>
    <row r="73" spans="1:1">
      <c r="A73" s="43"/>
    </row>
    <row r="74" spans="1:1">
      <c r="A74" s="43"/>
    </row>
    <row r="75" spans="1:1">
      <c r="A75" s="43"/>
    </row>
    <row r="76" spans="1:1">
      <c r="A76" s="43"/>
    </row>
    <row r="77" spans="1:1">
      <c r="A77" s="43"/>
    </row>
    <row r="78" spans="1:1">
      <c r="A78" s="43"/>
    </row>
    <row r="79" spans="1:1">
      <c r="A79" s="43"/>
    </row>
    <row r="80" spans="1:1">
      <c r="A80" s="43"/>
    </row>
    <row r="81" spans="1:1">
      <c r="A81" s="43"/>
    </row>
    <row r="82" spans="1:1">
      <c r="A82" s="43"/>
    </row>
    <row r="83" spans="1:1">
      <c r="A83" s="43"/>
    </row>
    <row r="84" spans="1:1">
      <c r="A84" s="43"/>
    </row>
    <row r="85" spans="1:1">
      <c r="A85" s="43"/>
    </row>
    <row r="86" spans="1:1">
      <c r="A86" s="43"/>
    </row>
    <row r="87" spans="1:1">
      <c r="A87" s="43"/>
    </row>
    <row r="88" spans="1:1">
      <c r="A88" s="43"/>
    </row>
    <row r="89" spans="1:1">
      <c r="A89" s="43"/>
    </row>
    <row r="90" spans="1:1">
      <c r="A90" s="43"/>
    </row>
    <row r="91" spans="1:1">
      <c r="A91" s="43"/>
    </row>
    <row r="92" spans="1:1">
      <c r="A92" s="43"/>
    </row>
    <row r="93" spans="1:1">
      <c r="A93" s="43"/>
    </row>
    <row r="94" spans="1:1">
      <c r="A94" s="43"/>
    </row>
    <row r="95" spans="1:1">
      <c r="A95" s="43"/>
    </row>
    <row r="96" spans="1:1">
      <c r="A96" s="43"/>
    </row>
    <row r="97" spans="1:1">
      <c r="A97" s="43"/>
    </row>
  </sheetData>
  <mergeCells count="18">
    <mergeCell ref="L9:M9"/>
    <mergeCell ref="J9:K9"/>
    <mergeCell ref="D9:E9"/>
    <mergeCell ref="C33:G33"/>
    <mergeCell ref="C36:G36"/>
    <mergeCell ref="A20:A21"/>
    <mergeCell ref="B20:C20"/>
    <mergeCell ref="F20:G20"/>
    <mergeCell ref="A25:A26"/>
    <mergeCell ref="B25:C25"/>
    <mergeCell ref="A1:I1"/>
    <mergeCell ref="C17:G17"/>
    <mergeCell ref="H9:I9"/>
    <mergeCell ref="A3:I3"/>
    <mergeCell ref="A2:I2"/>
    <mergeCell ref="F9:G9"/>
    <mergeCell ref="A9:A10"/>
    <mergeCell ref="B9:C9"/>
  </mergeCells>
  <pageMargins left="0.7" right="0.7" top="0.75" bottom="0.75" header="0.3" footer="0.3"/>
  <pageSetup paperSize="9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31"/>
  <sheetViews>
    <sheetView topLeftCell="Z1" zoomScale="55" zoomScaleNormal="55" workbookViewId="0">
      <selection activeCell="AM37" sqref="AM37"/>
    </sheetView>
  </sheetViews>
  <sheetFormatPr defaultColWidth="9" defaultRowHeight="13.4" customHeight="1"/>
  <cols>
    <col min="1" max="1" width="20.08984375" customWidth="1"/>
    <col min="2" max="2" width="36.1796875" customWidth="1"/>
    <col min="3" max="3" width="27.90625" customWidth="1"/>
    <col min="4" max="12" width="8.90625" customWidth="1"/>
    <col min="13" max="13" width="11.6328125" customWidth="1"/>
    <col min="14" max="20" width="8.90625" customWidth="1"/>
    <col min="21" max="22" width="16.90625" customWidth="1"/>
    <col min="23" max="23" width="11.1796875" customWidth="1"/>
    <col min="24" max="24" width="13" customWidth="1"/>
    <col min="25" max="26" width="16.90625" customWidth="1"/>
    <col min="27" max="28" width="13" customWidth="1"/>
    <col min="29" max="30" width="16.90625" customWidth="1"/>
    <col min="31" max="31" width="13" customWidth="1"/>
    <col min="32" max="32" width="13.6328125" customWidth="1"/>
    <col min="33" max="34" width="8.90625" customWidth="1"/>
    <col min="48" max="48" width="16.08984375" bestFit="1" customWidth="1"/>
  </cols>
  <sheetData>
    <row r="1" spans="1:50" ht="13.4" customHeight="1">
      <c r="A1" s="164" t="s">
        <v>52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50" ht="13.4" customHeight="1">
      <c r="A2" s="165" t="s">
        <v>78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50" ht="13.4" customHeight="1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50" ht="13.4" customHeight="1">
      <c r="A4" s="93"/>
      <c r="B4" s="93"/>
      <c r="C4" s="94"/>
      <c r="D4" s="95"/>
      <c r="E4" s="95"/>
      <c r="F4" s="95"/>
      <c r="G4" s="95"/>
      <c r="H4" s="95"/>
      <c r="I4" s="95"/>
      <c r="J4" s="95"/>
      <c r="K4" s="95"/>
      <c r="L4" s="95"/>
      <c r="M4" s="95"/>
    </row>
    <row r="6" spans="1:50" ht="13.4" customHeight="1" thickBot="1"/>
    <row r="7" spans="1:50" ht="13.4" customHeight="1" thickBot="1">
      <c r="L7" s="166" t="s">
        <v>94</v>
      </c>
      <c r="M7" s="167"/>
      <c r="N7" s="167"/>
      <c r="O7" s="167"/>
      <c r="P7" s="167"/>
      <c r="Q7" s="167"/>
      <c r="R7" s="167"/>
      <c r="S7" s="167"/>
      <c r="T7" s="167"/>
      <c r="U7" s="168"/>
      <c r="V7" s="183" t="s">
        <v>69</v>
      </c>
      <c r="W7" s="184"/>
      <c r="X7" s="184"/>
      <c r="Y7" s="184"/>
      <c r="Z7" s="185"/>
      <c r="AA7" s="183" t="s">
        <v>95</v>
      </c>
      <c r="AB7" s="184"/>
      <c r="AC7" s="184"/>
      <c r="AD7" s="184"/>
      <c r="AE7" s="185"/>
      <c r="AF7" s="183" t="s">
        <v>96</v>
      </c>
      <c r="AG7" s="184"/>
      <c r="AH7" s="184"/>
      <c r="AI7" s="185"/>
      <c r="AJ7" s="183" t="s">
        <v>77</v>
      </c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5"/>
      <c r="AV7" s="192" t="s">
        <v>126</v>
      </c>
      <c r="AW7" s="193"/>
      <c r="AX7" s="194"/>
    </row>
    <row r="8" spans="1:50" ht="13.4" customHeight="1">
      <c r="L8" s="169" t="s">
        <v>37</v>
      </c>
      <c r="M8" s="170"/>
      <c r="N8" s="170"/>
      <c r="O8" s="170"/>
      <c r="P8" s="170"/>
      <c r="Q8" s="170"/>
      <c r="R8" s="170"/>
      <c r="S8" s="171"/>
      <c r="T8" s="172" t="s">
        <v>123</v>
      </c>
      <c r="U8" s="173"/>
      <c r="V8" s="174" t="s">
        <v>37</v>
      </c>
      <c r="W8" s="175"/>
      <c r="X8" s="176"/>
      <c r="Y8" s="162" t="s">
        <v>123</v>
      </c>
      <c r="Z8" s="163"/>
      <c r="AA8" s="177" t="s">
        <v>37</v>
      </c>
      <c r="AB8" s="178"/>
      <c r="AC8" s="179"/>
      <c r="AD8" s="162" t="s">
        <v>123</v>
      </c>
      <c r="AE8" s="163"/>
      <c r="AF8" s="177" t="s">
        <v>37</v>
      </c>
      <c r="AG8" s="179"/>
      <c r="AH8" s="162" t="s">
        <v>123</v>
      </c>
      <c r="AI8" s="163"/>
      <c r="AJ8" s="180" t="s">
        <v>124</v>
      </c>
      <c r="AK8" s="181"/>
      <c r="AL8" s="181"/>
      <c r="AM8" s="181"/>
      <c r="AN8" s="181"/>
      <c r="AO8" s="181"/>
      <c r="AP8" s="181"/>
      <c r="AQ8" s="181"/>
      <c r="AR8" s="181"/>
      <c r="AS8" s="182"/>
      <c r="AT8" s="162" t="s">
        <v>123</v>
      </c>
      <c r="AU8" s="163"/>
      <c r="AV8" s="7" t="s">
        <v>124</v>
      </c>
      <c r="AW8" s="195" t="s">
        <v>123</v>
      </c>
      <c r="AX8" s="196"/>
    </row>
    <row r="9" spans="1:50" ht="84">
      <c r="A9" s="1" t="s">
        <v>13</v>
      </c>
      <c r="B9" s="1" t="s">
        <v>3</v>
      </c>
      <c r="C9" s="1" t="s">
        <v>14</v>
      </c>
      <c r="D9" s="1" t="s">
        <v>1</v>
      </c>
      <c r="E9" s="1" t="s">
        <v>2</v>
      </c>
      <c r="F9" s="1" t="s">
        <v>4</v>
      </c>
      <c r="G9" s="1" t="s">
        <v>38</v>
      </c>
      <c r="H9" s="1" t="s">
        <v>92</v>
      </c>
      <c r="I9" s="1" t="s">
        <v>39</v>
      </c>
      <c r="J9" s="1" t="s">
        <v>93</v>
      </c>
      <c r="K9" s="104" t="s">
        <v>15</v>
      </c>
      <c r="L9" s="106" t="s">
        <v>97</v>
      </c>
      <c r="M9" s="129" t="s">
        <v>98</v>
      </c>
      <c r="N9" s="134" t="s">
        <v>99</v>
      </c>
      <c r="O9" s="134" t="s">
        <v>100</v>
      </c>
      <c r="P9" s="134" t="s">
        <v>101</v>
      </c>
      <c r="Q9" s="134" t="s">
        <v>102</v>
      </c>
      <c r="R9" s="134" t="s">
        <v>103</v>
      </c>
      <c r="S9" s="134" t="s">
        <v>104</v>
      </c>
      <c r="T9" s="21" t="s">
        <v>16</v>
      </c>
      <c r="U9" s="22" t="s">
        <v>17</v>
      </c>
      <c r="V9" s="106" t="s">
        <v>105</v>
      </c>
      <c r="W9" s="134" t="s">
        <v>106</v>
      </c>
      <c r="X9" s="134" t="s">
        <v>107</v>
      </c>
      <c r="Y9" s="21" t="s">
        <v>16</v>
      </c>
      <c r="Z9" s="22" t="s">
        <v>17</v>
      </c>
      <c r="AA9" s="106" t="s">
        <v>108</v>
      </c>
      <c r="AB9" s="134" t="s">
        <v>109</v>
      </c>
      <c r="AC9" s="134" t="s">
        <v>110</v>
      </c>
      <c r="AD9" s="21" t="s">
        <v>16</v>
      </c>
      <c r="AE9" s="22" t="s">
        <v>17</v>
      </c>
      <c r="AF9" s="106" t="s">
        <v>111</v>
      </c>
      <c r="AG9" s="134" t="s">
        <v>112</v>
      </c>
      <c r="AH9" s="21" t="s">
        <v>16</v>
      </c>
      <c r="AI9" s="22" t="s">
        <v>17</v>
      </c>
      <c r="AJ9" s="107" t="s">
        <v>113</v>
      </c>
      <c r="AK9" s="108" t="s">
        <v>114</v>
      </c>
      <c r="AL9" s="108" t="s">
        <v>115</v>
      </c>
      <c r="AM9" s="108" t="s">
        <v>116</v>
      </c>
      <c r="AN9" s="108" t="s">
        <v>117</v>
      </c>
      <c r="AO9" s="108" t="s">
        <v>118</v>
      </c>
      <c r="AP9" s="108" t="s">
        <v>119</v>
      </c>
      <c r="AQ9" s="108" t="s">
        <v>120</v>
      </c>
      <c r="AR9" s="108" t="s">
        <v>121</v>
      </c>
      <c r="AS9" s="108" t="s">
        <v>122</v>
      </c>
      <c r="AT9" s="21" t="s">
        <v>16</v>
      </c>
      <c r="AU9" s="22" t="s">
        <v>17</v>
      </c>
      <c r="AV9" s="197" t="s">
        <v>125</v>
      </c>
      <c r="AW9" s="198" t="s">
        <v>16</v>
      </c>
      <c r="AX9" s="199" t="s">
        <v>17</v>
      </c>
    </row>
    <row r="10" spans="1:50" ht="13.4" customHeight="1">
      <c r="A10" s="14"/>
      <c r="B10" s="2"/>
      <c r="C10" s="3"/>
      <c r="D10" s="3"/>
      <c r="E10" s="3"/>
      <c r="F10" s="3"/>
      <c r="G10" s="3"/>
      <c r="H10" s="3"/>
      <c r="I10" s="3"/>
      <c r="J10" s="9"/>
      <c r="K10" s="105"/>
      <c r="L10" s="109"/>
      <c r="M10" s="110"/>
      <c r="N10" s="111"/>
      <c r="O10" s="110"/>
      <c r="P10" s="110"/>
      <c r="Q10" s="110"/>
      <c r="R10" s="111"/>
      <c r="S10" s="111"/>
      <c r="T10" s="23">
        <f>J10*SUM(L10:S10)</f>
        <v>0</v>
      </c>
      <c r="U10" s="24">
        <f>K10*SUM(L10:S10)</f>
        <v>0</v>
      </c>
      <c r="V10" s="118"/>
      <c r="W10" s="111"/>
      <c r="X10" s="111"/>
      <c r="Y10" s="23">
        <f>J10*SUM(V10:X10)</f>
        <v>0</v>
      </c>
      <c r="Z10" s="24">
        <f>K10*SUM(V10:X10)</f>
        <v>0</v>
      </c>
      <c r="AA10" s="109"/>
      <c r="AB10" s="113"/>
      <c r="AC10" s="112"/>
      <c r="AD10" s="23">
        <f>J10*SUM(AA10:AC10)</f>
        <v>0</v>
      </c>
      <c r="AE10" s="24">
        <f>K10*SUM(AA10:AC10)</f>
        <v>0</v>
      </c>
      <c r="AF10" s="114"/>
      <c r="AG10" s="110"/>
      <c r="AH10" s="23">
        <f>J10*SUM(AF10:AG10)</f>
        <v>0</v>
      </c>
      <c r="AI10" s="24">
        <f>K10*SUM(AF10:AG10)</f>
        <v>0</v>
      </c>
      <c r="AJ10" s="109"/>
      <c r="AK10" s="111"/>
      <c r="AL10" s="111"/>
      <c r="AM10" s="111"/>
      <c r="AN10" s="111"/>
      <c r="AO10" s="111"/>
      <c r="AP10" s="111"/>
      <c r="AQ10" s="111"/>
      <c r="AR10" s="111"/>
      <c r="AS10" s="135"/>
      <c r="AT10" s="23">
        <f>J10*SUM(AJ10:AS10)</f>
        <v>0</v>
      </c>
      <c r="AU10" s="24">
        <f>K10*SUM(AJ10:AS10)</f>
        <v>0</v>
      </c>
      <c r="AV10" s="200"/>
      <c r="AW10" s="201">
        <f>M10*SUM(AM10:AV10)</f>
        <v>0</v>
      </c>
      <c r="AX10" s="202">
        <f>N10*SUM(AM10:AV10)</f>
        <v>0</v>
      </c>
    </row>
    <row r="11" spans="1:50" ht="13.4" customHeight="1">
      <c r="A11" s="55"/>
      <c r="B11" s="3"/>
      <c r="C11" s="3"/>
      <c r="D11" s="3"/>
      <c r="E11" s="3"/>
      <c r="F11" s="3"/>
      <c r="G11" s="3"/>
      <c r="H11" s="3"/>
      <c r="I11" s="3"/>
      <c r="J11" s="9"/>
      <c r="K11" s="105"/>
      <c r="L11" s="115"/>
      <c r="M11" s="116"/>
      <c r="N11" s="116"/>
      <c r="O11" s="116"/>
      <c r="P11" s="116"/>
      <c r="Q11" s="116"/>
      <c r="R11" s="117"/>
      <c r="S11" s="116"/>
      <c r="T11" s="23">
        <f>J11*SUM(L11:S11)</f>
        <v>0</v>
      </c>
      <c r="U11" s="24">
        <f>K11*SUM(L11:S11)</f>
        <v>0</v>
      </c>
      <c r="V11" s="119"/>
      <c r="W11" s="116"/>
      <c r="X11" s="116"/>
      <c r="Y11" s="23">
        <f>J11*SUM(V11:X11)</f>
        <v>0</v>
      </c>
      <c r="Z11" s="24">
        <f>K11*SUM(V11:X11)</f>
        <v>0</v>
      </c>
      <c r="AA11" s="115"/>
      <c r="AB11" s="113"/>
      <c r="AC11" s="112"/>
      <c r="AD11" s="23">
        <f>J11*SUM(AA11:AC11)</f>
        <v>0</v>
      </c>
      <c r="AE11" s="24">
        <f>K11*SUM(AA11:AC11)</f>
        <v>0</v>
      </c>
      <c r="AF11" s="118"/>
      <c r="AG11" s="112"/>
      <c r="AH11" s="23">
        <f>J11*SUM(AF11:AG11)</f>
        <v>0</v>
      </c>
      <c r="AI11" s="24">
        <f>K11*SUM(AF11:AG11)</f>
        <v>0</v>
      </c>
      <c r="AJ11" s="119"/>
      <c r="AK11" s="116"/>
      <c r="AL11" s="116"/>
      <c r="AM11" s="116"/>
      <c r="AN11" s="116"/>
      <c r="AO11" s="116"/>
      <c r="AP11" s="116"/>
      <c r="AQ11" s="116"/>
      <c r="AR11" s="116"/>
      <c r="AS11" s="112"/>
      <c r="AT11" s="23">
        <f>J11*SUM(AJ11:AS11)</f>
        <v>0</v>
      </c>
      <c r="AU11" s="24">
        <f>K11*SUM(AJ11:AS11)</f>
        <v>0</v>
      </c>
      <c r="AV11" s="203"/>
      <c r="AW11" s="201">
        <f>M11*SUM(AM11:AV11)</f>
        <v>0</v>
      </c>
      <c r="AX11" s="202">
        <f>N11*SUM(AM11:AV11)</f>
        <v>0</v>
      </c>
    </row>
    <row r="12" spans="1:50" ht="13.4" customHeight="1">
      <c r="A12" s="16"/>
      <c r="B12" s="3"/>
      <c r="C12" s="3"/>
      <c r="D12" s="3"/>
      <c r="E12" s="3"/>
      <c r="F12" s="3"/>
      <c r="G12" s="3"/>
      <c r="H12" s="3"/>
      <c r="I12" s="3"/>
      <c r="J12" s="9"/>
      <c r="K12" s="105"/>
      <c r="L12" s="120"/>
      <c r="M12" s="121"/>
      <c r="N12" s="121"/>
      <c r="O12" s="121"/>
      <c r="P12" s="121"/>
      <c r="Q12" s="121"/>
      <c r="R12" s="121"/>
      <c r="S12" s="121"/>
      <c r="T12" s="23">
        <f>J12*SUM(L12:S12)</f>
        <v>0</v>
      </c>
      <c r="U12" s="24">
        <f>K12*SUM(L12:S12)</f>
        <v>0</v>
      </c>
      <c r="V12" s="120"/>
      <c r="W12" s="121"/>
      <c r="X12" s="121"/>
      <c r="Y12" s="23">
        <f>J12*SUM(V12:X12)</f>
        <v>0</v>
      </c>
      <c r="Z12" s="24">
        <f>K12*SUM(V12:X12)</f>
        <v>0</v>
      </c>
      <c r="AA12" s="120"/>
      <c r="AB12" s="122"/>
      <c r="AC12" s="136"/>
      <c r="AD12" s="23">
        <f>J12*SUM(AA12:AC12)</f>
        <v>0</v>
      </c>
      <c r="AE12" s="24">
        <f>K12*SUM(AA12:AC12)</f>
        <v>0</v>
      </c>
      <c r="AF12" s="123"/>
      <c r="AG12" s="137"/>
      <c r="AH12" s="23">
        <f>J12*SUM(AF12:AG12)</f>
        <v>0</v>
      </c>
      <c r="AI12" s="24">
        <f>K12*SUM(AF12:AG12)</f>
        <v>0</v>
      </c>
      <c r="AJ12" s="124"/>
      <c r="AK12" s="125"/>
      <c r="AL12" s="121"/>
      <c r="AM12" s="121"/>
      <c r="AN12" s="121"/>
      <c r="AO12" s="121"/>
      <c r="AP12" s="121"/>
      <c r="AQ12" s="121"/>
      <c r="AR12" s="121"/>
      <c r="AS12" s="137"/>
      <c r="AT12" s="23">
        <f>J12*SUM(AJ12:AS12)</f>
        <v>0</v>
      </c>
      <c r="AU12" s="24">
        <f>K12*SUM(AJ12:AS12)</f>
        <v>0</v>
      </c>
      <c r="AV12" s="204"/>
      <c r="AW12" s="201">
        <f>M12*SUM(AM12:AV12)</f>
        <v>0</v>
      </c>
      <c r="AX12" s="202">
        <f>N12*SUM(AM12:AV12)</f>
        <v>0</v>
      </c>
    </row>
    <row r="13" spans="1:50" ht="13.4" customHeight="1">
      <c r="A13" s="4"/>
      <c r="B13" s="3"/>
      <c r="C13" s="3"/>
      <c r="D13" s="3"/>
      <c r="E13" s="3"/>
      <c r="F13" s="3"/>
      <c r="G13" s="3"/>
      <c r="H13" s="3"/>
      <c r="I13" s="3"/>
      <c r="J13" s="9"/>
      <c r="K13" s="105"/>
      <c r="L13" s="120"/>
      <c r="M13" s="121"/>
      <c r="N13" s="121"/>
      <c r="O13" s="121"/>
      <c r="P13" s="121"/>
      <c r="Q13" s="121"/>
      <c r="R13" s="121"/>
      <c r="S13" s="121"/>
      <c r="T13" s="23">
        <f>J13*SUM(L13:S13)</f>
        <v>0</v>
      </c>
      <c r="U13" s="24">
        <f>K13*SUM(L13:S13)</f>
        <v>0</v>
      </c>
      <c r="V13" s="120"/>
      <c r="W13" s="121"/>
      <c r="X13" s="121"/>
      <c r="Y13" s="23">
        <f>J13*SUM(V13:X13)</f>
        <v>0</v>
      </c>
      <c r="Z13" s="24">
        <f>K13*SUM(V13:X13)</f>
        <v>0</v>
      </c>
      <c r="AA13" s="126"/>
      <c r="AB13" s="122"/>
      <c r="AC13" s="132"/>
      <c r="AD13" s="23">
        <f>J13*SUM(AA13:AC13)</f>
        <v>0</v>
      </c>
      <c r="AE13" s="24">
        <f>K13*SUM(AA13:AC13)</f>
        <v>0</v>
      </c>
      <c r="AF13" s="127"/>
      <c r="AG13" s="132"/>
      <c r="AH13" s="23">
        <f>J13*SUM(AF13:AG13)</f>
        <v>0</v>
      </c>
      <c r="AI13" s="24">
        <f>K13*SUM(AF13:AG13)</f>
        <v>0</v>
      </c>
      <c r="AJ13" s="124"/>
      <c r="AK13" s="125"/>
      <c r="AL13" s="121"/>
      <c r="AM13" s="121"/>
      <c r="AN13" s="121"/>
      <c r="AO13" s="121"/>
      <c r="AP13" s="121"/>
      <c r="AQ13" s="121"/>
      <c r="AR13" s="121"/>
      <c r="AS13" s="132"/>
      <c r="AT13" s="23">
        <f>J13*SUM(AJ13:AS13)</f>
        <v>0</v>
      </c>
      <c r="AU13" s="24">
        <f>K13*SUM(AJ13:AS13)</f>
        <v>0</v>
      </c>
      <c r="AV13" s="205"/>
      <c r="AW13" s="201">
        <f>M13*SUM(AM13:AV13)</f>
        <v>0</v>
      </c>
      <c r="AX13" s="202">
        <f>N13*SUM(AM13:AV13)</f>
        <v>0</v>
      </c>
    </row>
    <row r="14" spans="1:50" ht="13.4" customHeight="1">
      <c r="A14" s="16"/>
      <c r="B14" s="3"/>
      <c r="C14" s="3"/>
      <c r="D14" s="3"/>
      <c r="E14" s="3"/>
      <c r="F14" s="3"/>
      <c r="G14" s="3"/>
      <c r="H14" s="3"/>
      <c r="I14" s="3"/>
      <c r="J14" s="9"/>
      <c r="K14" s="105"/>
      <c r="L14" s="143"/>
      <c r="M14" s="113"/>
      <c r="N14" s="113"/>
      <c r="O14" s="113"/>
      <c r="P14" s="113"/>
      <c r="Q14" s="113"/>
      <c r="R14" s="141"/>
      <c r="S14" s="113"/>
      <c r="T14" s="23">
        <f>J14*SUM(L14:S14)</f>
        <v>0</v>
      </c>
      <c r="U14" s="24">
        <f>K14*SUM(L14:S14)</f>
        <v>0</v>
      </c>
      <c r="V14" s="119"/>
      <c r="W14" s="116"/>
      <c r="X14" s="116"/>
      <c r="Y14" s="23">
        <f>J14*SUM(V14:X14)</f>
        <v>0</v>
      </c>
      <c r="Z14" s="24">
        <f>K14*SUM(V14:X14)</f>
        <v>0</v>
      </c>
      <c r="AA14" s="115"/>
      <c r="AB14" s="113"/>
      <c r="AC14" s="112"/>
      <c r="AD14" s="23">
        <f>J14*SUM(AA14:AC14)</f>
        <v>0</v>
      </c>
      <c r="AE14" s="24">
        <f>K14*SUM(AA14:AC14)</f>
        <v>0</v>
      </c>
      <c r="AF14" s="118"/>
      <c r="AG14" s="112"/>
      <c r="AH14" s="23">
        <f>J14*SUM(AF14:AG14)</f>
        <v>0</v>
      </c>
      <c r="AI14" s="24">
        <f>K14*SUM(AF14:AG14)</f>
        <v>0</v>
      </c>
      <c r="AJ14" s="119"/>
      <c r="AK14" s="116"/>
      <c r="AL14" s="116"/>
      <c r="AM14" s="116"/>
      <c r="AN14" s="116"/>
      <c r="AO14" s="116"/>
      <c r="AP14" s="116"/>
      <c r="AQ14" s="116"/>
      <c r="AR14" s="116"/>
      <c r="AS14" s="112"/>
      <c r="AT14" s="23">
        <f>J14*SUM(AJ14:AS14)</f>
        <v>0</v>
      </c>
      <c r="AU14" s="24">
        <f>K14*SUM(AJ14:AS14)</f>
        <v>0</v>
      </c>
      <c r="AV14" s="203"/>
      <c r="AW14" s="201">
        <f>M14*SUM(AM14:AV14)</f>
        <v>0</v>
      </c>
      <c r="AX14" s="202">
        <f>N14*SUM(AM14:AV14)</f>
        <v>0</v>
      </c>
    </row>
    <row r="15" spans="1:50" ht="13.4" customHeight="1">
      <c r="A15" s="16"/>
      <c r="B15" s="3"/>
      <c r="C15" s="5"/>
      <c r="D15" s="5"/>
      <c r="E15" s="5"/>
      <c r="F15" s="3"/>
      <c r="G15" s="3"/>
      <c r="H15" s="3"/>
      <c r="I15" s="3"/>
      <c r="J15" s="9"/>
      <c r="K15" s="105"/>
      <c r="L15" s="143"/>
      <c r="M15" s="113"/>
      <c r="N15" s="113"/>
      <c r="O15" s="113"/>
      <c r="P15" s="113"/>
      <c r="Q15" s="113"/>
      <c r="R15" s="141"/>
      <c r="S15" s="113"/>
      <c r="T15" s="23">
        <f>J15*SUM(L15:S15)</f>
        <v>0</v>
      </c>
      <c r="U15" s="24">
        <f>K15*SUM(L15:S15)</f>
        <v>0</v>
      </c>
      <c r="V15" s="131"/>
      <c r="W15" s="128"/>
      <c r="X15" s="128"/>
      <c r="Y15" s="23">
        <f>J15*SUM(V15:X15)</f>
        <v>0</v>
      </c>
      <c r="Z15" s="24">
        <f>K15*SUM(V15:X15)</f>
        <v>0</v>
      </c>
      <c r="AA15" s="142"/>
      <c r="AB15" s="113"/>
      <c r="AC15" s="138"/>
      <c r="AD15" s="23">
        <f>J15*SUM(AA15:AC15)</f>
        <v>0</v>
      </c>
      <c r="AE15" s="24">
        <f>K15*SUM(AA15:AC15)</f>
        <v>0</v>
      </c>
      <c r="AF15" s="130"/>
      <c r="AG15" s="138"/>
      <c r="AH15" s="23">
        <f>J15*SUM(AF15:AG15)</f>
        <v>0</v>
      </c>
      <c r="AI15" s="24">
        <f>K15*SUM(AF15:AG15)</f>
        <v>0</v>
      </c>
      <c r="AJ15" s="131"/>
      <c r="AK15" s="128"/>
      <c r="AL15" s="128"/>
      <c r="AM15" s="128"/>
      <c r="AN15" s="128"/>
      <c r="AO15" s="128"/>
      <c r="AP15" s="128"/>
      <c r="AQ15" s="128"/>
      <c r="AR15" s="128"/>
      <c r="AS15" s="138"/>
      <c r="AT15" s="23">
        <f>J15*SUM(AJ15:AS15)</f>
        <v>0</v>
      </c>
      <c r="AU15" s="24">
        <f>K15*SUM(AJ15:AS15)</f>
        <v>0</v>
      </c>
      <c r="AV15" s="206"/>
      <c r="AW15" s="201">
        <f>M15*SUM(AM15:AV15)</f>
        <v>0</v>
      </c>
      <c r="AX15" s="202">
        <f>N15*SUM(AM15:AV15)</f>
        <v>0</v>
      </c>
    </row>
    <row r="16" spans="1:50" ht="13.4" customHeight="1">
      <c r="A16" s="16"/>
      <c r="B16" s="3"/>
      <c r="C16" s="3"/>
      <c r="D16" s="3"/>
      <c r="E16" s="3"/>
      <c r="F16" s="3"/>
      <c r="G16" s="3"/>
      <c r="H16" s="3"/>
      <c r="I16" s="3"/>
      <c r="J16" s="9"/>
      <c r="K16" s="105"/>
      <c r="L16" s="144"/>
      <c r="M16" s="133"/>
      <c r="N16" s="133"/>
      <c r="O16" s="133"/>
      <c r="P16" s="133"/>
      <c r="Q16" s="133"/>
      <c r="R16" s="133"/>
      <c r="S16" s="133"/>
      <c r="T16" s="23">
        <f>J16*SUM(L16:S16)</f>
        <v>0</v>
      </c>
      <c r="U16" s="24">
        <f>K16*SUM(L16:S16)</f>
        <v>0</v>
      </c>
      <c r="V16" s="127"/>
      <c r="W16" s="132"/>
      <c r="X16" s="132"/>
      <c r="Y16" s="23">
        <f>J16*SUM(V16:X16)</f>
        <v>0</v>
      </c>
      <c r="Z16" s="24">
        <f>K16*SUM(V16:X16)</f>
        <v>0</v>
      </c>
      <c r="AA16" s="127"/>
      <c r="AB16" s="133"/>
      <c r="AC16" s="132"/>
      <c r="AD16" s="23">
        <f>J16*SUM(AA16:AC16)</f>
        <v>0</v>
      </c>
      <c r="AE16" s="24">
        <f>K16*SUM(AA16:AC16)</f>
        <v>0</v>
      </c>
      <c r="AF16" s="127"/>
      <c r="AG16" s="132"/>
      <c r="AH16" s="23">
        <f>J16*SUM(AF16:AG16)</f>
        <v>0</v>
      </c>
      <c r="AI16" s="24">
        <f>K16*SUM(AF16:AG16)</f>
        <v>0</v>
      </c>
      <c r="AJ16" s="127"/>
      <c r="AK16" s="132"/>
      <c r="AL16" s="132"/>
      <c r="AM16" s="132"/>
      <c r="AN16" s="132"/>
      <c r="AO16" s="132"/>
      <c r="AP16" s="132"/>
      <c r="AQ16" s="132"/>
      <c r="AR16" s="132"/>
      <c r="AS16" s="132"/>
      <c r="AT16" s="23">
        <f>J16*SUM(AJ16:AS16)</f>
        <v>0</v>
      </c>
      <c r="AU16" s="24">
        <f>K16*SUM(AJ16:AS16)</f>
        <v>0</v>
      </c>
      <c r="AV16" s="205"/>
      <c r="AW16" s="201">
        <f>M16*SUM(AM16:AV16)</f>
        <v>0</v>
      </c>
      <c r="AX16" s="202">
        <f>N16*SUM(AM16:AV16)</f>
        <v>0</v>
      </c>
    </row>
    <row r="17" spans="1:50" ht="13.4" customHeight="1">
      <c r="A17" s="16"/>
      <c r="B17" s="3"/>
      <c r="C17" s="3"/>
      <c r="D17" s="3"/>
      <c r="E17" s="3"/>
      <c r="F17" s="3"/>
      <c r="G17" s="3"/>
      <c r="H17" s="3"/>
      <c r="I17" s="3"/>
      <c r="J17" s="9"/>
      <c r="K17" s="105"/>
      <c r="L17" s="127"/>
      <c r="M17" s="132"/>
      <c r="N17" s="132"/>
      <c r="O17" s="132"/>
      <c r="P17" s="132"/>
      <c r="Q17" s="132"/>
      <c r="R17" s="132"/>
      <c r="S17" s="132"/>
      <c r="T17" s="23">
        <f>J17*SUM(L17:S17)</f>
        <v>0</v>
      </c>
      <c r="U17" s="24">
        <f>K17*SUM(L17:S17)</f>
        <v>0</v>
      </c>
      <c r="V17" s="127"/>
      <c r="W17" s="132"/>
      <c r="X17" s="132"/>
      <c r="Y17" s="23">
        <f>J17*SUM(V17:X17)</f>
        <v>0</v>
      </c>
      <c r="Z17" s="24">
        <f>K17*SUM(V17:X17)</f>
        <v>0</v>
      </c>
      <c r="AA17" s="127"/>
      <c r="AB17" s="133"/>
      <c r="AC17" s="132"/>
      <c r="AD17" s="23">
        <f>J17*SUM(AA17:AC17)</f>
        <v>0</v>
      </c>
      <c r="AE17" s="24">
        <f>K17*SUM(AA17:AC17)</f>
        <v>0</v>
      </c>
      <c r="AF17" s="127"/>
      <c r="AG17" s="132"/>
      <c r="AH17" s="23">
        <f>J17*SUM(AF17:AG17)</f>
        <v>0</v>
      </c>
      <c r="AI17" s="24">
        <f>K17*SUM(AF17:AG17)</f>
        <v>0</v>
      </c>
      <c r="AJ17" s="127"/>
      <c r="AK17" s="132"/>
      <c r="AL17" s="132"/>
      <c r="AM17" s="132"/>
      <c r="AN17" s="132"/>
      <c r="AO17" s="132"/>
      <c r="AP17" s="132"/>
      <c r="AQ17" s="132"/>
      <c r="AR17" s="132"/>
      <c r="AS17" s="132"/>
      <c r="AT17" s="23">
        <f>J17*SUM(AJ17:AS17)</f>
        <v>0</v>
      </c>
      <c r="AU17" s="24">
        <f>K17*SUM(AJ17:AS17)</f>
        <v>0</v>
      </c>
      <c r="AV17" s="205"/>
      <c r="AW17" s="201">
        <f>M17*SUM(AM17:AV17)</f>
        <v>0</v>
      </c>
      <c r="AX17" s="202">
        <f>N17*SUM(AM17:AV17)</f>
        <v>0</v>
      </c>
    </row>
    <row r="18" spans="1:50" ht="13.4" customHeight="1">
      <c r="A18" s="16"/>
      <c r="B18" s="3"/>
      <c r="C18" s="3"/>
      <c r="D18" s="3"/>
      <c r="E18" s="3"/>
      <c r="F18" s="3"/>
      <c r="G18" s="3"/>
      <c r="H18" s="3"/>
      <c r="I18" s="3"/>
      <c r="J18" s="9"/>
      <c r="K18" s="105"/>
      <c r="L18" s="145"/>
      <c r="M18" s="132"/>
      <c r="N18" s="132"/>
      <c r="O18" s="132"/>
      <c r="P18" s="132"/>
      <c r="Q18" s="132"/>
      <c r="R18" s="132"/>
      <c r="S18" s="132"/>
      <c r="T18" s="23">
        <f>J18*SUM(L18:S18)</f>
        <v>0</v>
      </c>
      <c r="U18" s="24">
        <f>K18*SUM(L18:S18)</f>
        <v>0</v>
      </c>
      <c r="V18" s="127"/>
      <c r="W18" s="132"/>
      <c r="X18" s="132"/>
      <c r="Y18" s="23">
        <f>J18*SUM(V18:X18)</f>
        <v>0</v>
      </c>
      <c r="Z18" s="24">
        <f>K18*SUM(V18:X18)</f>
        <v>0</v>
      </c>
      <c r="AA18" s="127"/>
      <c r="AB18" s="133"/>
      <c r="AC18" s="132"/>
      <c r="AD18" s="23">
        <f>J18*SUM(AA18:AC18)</f>
        <v>0</v>
      </c>
      <c r="AE18" s="24">
        <f>K18*SUM(AA18:AC18)</f>
        <v>0</v>
      </c>
      <c r="AF18" s="127"/>
      <c r="AG18" s="132"/>
      <c r="AH18" s="23">
        <f>J18*SUM(AF18:AG18)</f>
        <v>0</v>
      </c>
      <c r="AI18" s="24">
        <f>K18*SUM(AF18:AG18)</f>
        <v>0</v>
      </c>
      <c r="AJ18" s="127"/>
      <c r="AK18" s="132"/>
      <c r="AL18" s="132"/>
      <c r="AM18" s="132"/>
      <c r="AN18" s="132"/>
      <c r="AO18" s="132"/>
      <c r="AP18" s="132"/>
      <c r="AQ18" s="132"/>
      <c r="AR18" s="132"/>
      <c r="AS18" s="132"/>
      <c r="AT18" s="23">
        <f>J18*SUM(AJ18:AS18)</f>
        <v>0</v>
      </c>
      <c r="AU18" s="24">
        <f>K18*SUM(AJ18:AS18)</f>
        <v>0</v>
      </c>
      <c r="AV18" s="205"/>
      <c r="AW18" s="201">
        <f>M18*SUM(AM18:AV18)</f>
        <v>0</v>
      </c>
      <c r="AX18" s="202">
        <f>N18*SUM(AM18:AV18)</f>
        <v>0</v>
      </c>
    </row>
    <row r="19" spans="1:50" ht="13.4" customHeight="1">
      <c r="A19" s="16"/>
      <c r="B19" s="3"/>
      <c r="C19" s="3"/>
      <c r="D19" s="3"/>
      <c r="E19" s="3"/>
      <c r="F19" s="3"/>
      <c r="G19" s="3"/>
      <c r="H19" s="3"/>
      <c r="I19" s="3"/>
      <c r="J19" s="9"/>
      <c r="K19" s="105"/>
      <c r="L19" s="127"/>
      <c r="M19" s="132"/>
      <c r="N19" s="132"/>
      <c r="O19" s="132"/>
      <c r="P19" s="132"/>
      <c r="Q19" s="132"/>
      <c r="R19" s="132"/>
      <c r="S19" s="132"/>
      <c r="T19" s="23">
        <f>J19*SUM(L19:S19)</f>
        <v>0</v>
      </c>
      <c r="U19" s="24">
        <f>K19*SUM(L19:S19)</f>
        <v>0</v>
      </c>
      <c r="V19" s="127"/>
      <c r="W19" s="132"/>
      <c r="X19" s="132"/>
      <c r="Y19" s="23">
        <f>J19*SUM(V19:X19)</f>
        <v>0</v>
      </c>
      <c r="Z19" s="24">
        <f>K19*SUM(V19:X19)</f>
        <v>0</v>
      </c>
      <c r="AA19" s="127"/>
      <c r="AB19" s="133"/>
      <c r="AC19" s="132"/>
      <c r="AD19" s="23">
        <f>J19*SUM(AA19:AC19)</f>
        <v>0</v>
      </c>
      <c r="AE19" s="24">
        <f>K19*SUM(AA19:AC19)</f>
        <v>0</v>
      </c>
      <c r="AF19" s="127"/>
      <c r="AG19" s="132"/>
      <c r="AH19" s="23">
        <f>J19*SUM(AF19:AG19)</f>
        <v>0</v>
      </c>
      <c r="AI19" s="24">
        <f>K19*SUM(AF19:AG19)</f>
        <v>0</v>
      </c>
      <c r="AJ19" s="127"/>
      <c r="AK19" s="132"/>
      <c r="AL19" s="132"/>
      <c r="AM19" s="132"/>
      <c r="AN19" s="132"/>
      <c r="AO19" s="132"/>
      <c r="AP19" s="132"/>
      <c r="AQ19" s="132"/>
      <c r="AR19" s="132"/>
      <c r="AS19" s="132"/>
      <c r="AT19" s="23">
        <f>J19*SUM(AJ19:AS19)</f>
        <v>0</v>
      </c>
      <c r="AU19" s="24">
        <f>K19*SUM(AJ19:AS19)</f>
        <v>0</v>
      </c>
      <c r="AV19" s="205"/>
      <c r="AW19" s="201">
        <f>M19*SUM(AM19:AV19)</f>
        <v>0</v>
      </c>
      <c r="AX19" s="202">
        <f>N19*SUM(AM19:AV19)</f>
        <v>0</v>
      </c>
    </row>
    <row r="20" spans="1:50" ht="13.4" customHeight="1">
      <c r="A20" s="16"/>
      <c r="B20" s="3"/>
      <c r="C20" s="3"/>
      <c r="D20" s="3"/>
      <c r="E20" s="3"/>
      <c r="F20" s="3"/>
      <c r="G20" s="3"/>
      <c r="H20" s="3"/>
      <c r="I20" s="3"/>
      <c r="J20" s="9"/>
      <c r="K20" s="105"/>
      <c r="L20" s="127"/>
      <c r="M20" s="132"/>
      <c r="N20" s="132"/>
      <c r="O20" s="132"/>
      <c r="P20" s="132"/>
      <c r="Q20" s="132"/>
      <c r="R20" s="132"/>
      <c r="S20" s="132"/>
      <c r="T20" s="23">
        <f>J20*SUM(L20:S20)</f>
        <v>0</v>
      </c>
      <c r="U20" s="24">
        <f>K20*SUM(L20:S20)</f>
        <v>0</v>
      </c>
      <c r="V20" s="127"/>
      <c r="W20" s="132"/>
      <c r="X20" s="132"/>
      <c r="Y20" s="23">
        <f>J20*SUM(V20:X20)</f>
        <v>0</v>
      </c>
      <c r="Z20" s="24">
        <f>K20*SUM(V20:X20)</f>
        <v>0</v>
      </c>
      <c r="AA20" s="127"/>
      <c r="AB20" s="133"/>
      <c r="AC20" s="132"/>
      <c r="AD20" s="23">
        <f>J20*SUM(AA20:AC20)</f>
        <v>0</v>
      </c>
      <c r="AE20" s="24">
        <f>K20*SUM(AA20:AC20)</f>
        <v>0</v>
      </c>
      <c r="AF20" s="127"/>
      <c r="AG20" s="132"/>
      <c r="AH20" s="23">
        <f>J20*SUM(AF20:AG20)</f>
        <v>0</v>
      </c>
      <c r="AI20" s="24">
        <f>K20*SUM(AF20:AG20)</f>
        <v>0</v>
      </c>
      <c r="AJ20" s="127"/>
      <c r="AK20" s="132"/>
      <c r="AL20" s="132"/>
      <c r="AM20" s="132"/>
      <c r="AN20" s="132"/>
      <c r="AO20" s="132"/>
      <c r="AP20" s="132"/>
      <c r="AQ20" s="132"/>
      <c r="AR20" s="132"/>
      <c r="AS20" s="132"/>
      <c r="AT20" s="23">
        <f>J20*SUM(AJ20:AS20)</f>
        <v>0</v>
      </c>
      <c r="AU20" s="24">
        <f>K20*SUM(AJ20:AS20)</f>
        <v>0</v>
      </c>
      <c r="AV20" s="205"/>
      <c r="AW20" s="201">
        <f>M20*SUM(AM20:AV20)</f>
        <v>0</v>
      </c>
      <c r="AX20" s="202">
        <f>N20*SUM(AM20:AV20)</f>
        <v>0</v>
      </c>
    </row>
    <row r="21" spans="1:50" ht="13.4" customHeight="1">
      <c r="A21" s="16"/>
      <c r="B21" s="3"/>
      <c r="C21" s="3"/>
      <c r="D21" s="3"/>
      <c r="E21" s="3"/>
      <c r="F21" s="3"/>
      <c r="G21" s="3"/>
      <c r="H21" s="3"/>
      <c r="I21" s="3"/>
      <c r="J21" s="9"/>
      <c r="K21" s="105"/>
      <c r="L21" s="127"/>
      <c r="M21" s="132"/>
      <c r="N21" s="132"/>
      <c r="O21" s="132"/>
      <c r="P21" s="132"/>
      <c r="Q21" s="132"/>
      <c r="R21" s="132"/>
      <c r="S21" s="132"/>
      <c r="T21" s="23">
        <f>J21*SUM(L21:S21)</f>
        <v>0</v>
      </c>
      <c r="U21" s="24">
        <f>K21*SUM(L21:S21)</f>
        <v>0</v>
      </c>
      <c r="V21" s="127"/>
      <c r="W21" s="132"/>
      <c r="X21" s="132"/>
      <c r="Y21" s="23">
        <f>J21*SUM(V21:X21)</f>
        <v>0</v>
      </c>
      <c r="Z21" s="24">
        <f>K21*SUM(V21:X21)</f>
        <v>0</v>
      </c>
      <c r="AA21" s="127"/>
      <c r="AB21" s="139"/>
      <c r="AC21" s="132"/>
      <c r="AD21" s="23">
        <f>J21*SUM(AA21:AC21)</f>
        <v>0</v>
      </c>
      <c r="AE21" s="24">
        <f>K21*SUM(AA21:AC21)</f>
        <v>0</v>
      </c>
      <c r="AF21" s="127"/>
      <c r="AG21" s="132"/>
      <c r="AH21" s="23">
        <f>J21*SUM(AF21:AG21)</f>
        <v>0</v>
      </c>
      <c r="AI21" s="24">
        <f>K21*SUM(AF21:AG21)</f>
        <v>0</v>
      </c>
      <c r="AJ21" s="144"/>
      <c r="AK21" s="133"/>
      <c r="AL21" s="133"/>
      <c r="AM21" s="133"/>
      <c r="AN21" s="133"/>
      <c r="AO21" s="133"/>
      <c r="AP21" s="133"/>
      <c r="AQ21" s="133"/>
      <c r="AR21" s="133"/>
      <c r="AS21" s="132"/>
      <c r="AT21" s="23">
        <f>J21*SUM(AJ21:AS21)</f>
        <v>0</v>
      </c>
      <c r="AU21" s="24">
        <f>K21*SUM(AJ21:AS21)</f>
        <v>0</v>
      </c>
      <c r="AV21" s="205"/>
      <c r="AW21" s="201">
        <f>M21*SUM(AM21:AV21)</f>
        <v>0</v>
      </c>
      <c r="AX21" s="202">
        <f>N21*SUM(AM21:AV21)</f>
        <v>0</v>
      </c>
    </row>
    <row r="22" spans="1:50" ht="13.4" customHeight="1">
      <c r="A22" s="16"/>
      <c r="B22" s="3"/>
      <c r="C22" s="3"/>
      <c r="D22" s="3"/>
      <c r="E22" s="3"/>
      <c r="F22" s="3"/>
      <c r="G22" s="3"/>
      <c r="H22" s="3"/>
      <c r="I22" s="3"/>
      <c r="J22" s="9"/>
      <c r="K22" s="105"/>
      <c r="L22" s="92"/>
      <c r="M22" s="3"/>
      <c r="N22" s="3"/>
      <c r="O22" s="3"/>
      <c r="P22" s="3"/>
      <c r="Q22" s="3"/>
      <c r="R22" s="3"/>
      <c r="S22" s="3"/>
      <c r="T22" s="23">
        <f>J22*SUM(L22:S22)</f>
        <v>0</v>
      </c>
      <c r="U22" s="24">
        <f>K22*SUM(L22:S22)</f>
        <v>0</v>
      </c>
      <c r="V22" s="92"/>
      <c r="W22" s="3"/>
      <c r="X22" s="3"/>
      <c r="Y22" s="23">
        <f>J22*SUM(V22:X22)</f>
        <v>0</v>
      </c>
      <c r="Z22" s="24">
        <f>K22*SUM(V22:X22)</f>
        <v>0</v>
      </c>
      <c r="AA22" s="92"/>
      <c r="AB22" s="3"/>
      <c r="AC22" s="3"/>
      <c r="AD22" s="23">
        <f>J22*SUM(AA22:AC22)</f>
        <v>0</v>
      </c>
      <c r="AE22" s="24">
        <f>K22*SUM(AA22:AC22)</f>
        <v>0</v>
      </c>
      <c r="AF22" s="92"/>
      <c r="AG22" s="3"/>
      <c r="AH22" s="23">
        <f>J22*SUM(AF22:AG22)</f>
        <v>0</v>
      </c>
      <c r="AI22" s="24">
        <f>K22*SUM(AF22:AG22)</f>
        <v>0</v>
      </c>
      <c r="AJ22" s="92"/>
      <c r="AK22" s="3"/>
      <c r="AL22" s="3"/>
      <c r="AM22" s="3"/>
      <c r="AN22" s="3"/>
      <c r="AO22" s="3"/>
      <c r="AP22" s="3"/>
      <c r="AQ22" s="3"/>
      <c r="AR22" s="3"/>
      <c r="AS22" s="3"/>
      <c r="AT22" s="23">
        <f>J22*SUM(AJ22:AS22)</f>
        <v>0</v>
      </c>
      <c r="AU22" s="24">
        <f>K22*SUM(AJ22:AS22)</f>
        <v>0</v>
      </c>
      <c r="AV22" s="207"/>
      <c r="AW22" s="201">
        <f>M22*SUM(AM22:AV22)</f>
        <v>0</v>
      </c>
      <c r="AX22" s="202">
        <f>N22*SUM(AM22:AV22)</f>
        <v>0</v>
      </c>
    </row>
    <row r="23" spans="1:50" ht="13.4" customHeight="1">
      <c r="A23" s="16"/>
      <c r="B23" s="3"/>
      <c r="C23" s="3"/>
      <c r="D23" s="3"/>
      <c r="E23" s="3"/>
      <c r="F23" s="3"/>
      <c r="G23" s="3"/>
      <c r="H23" s="3"/>
      <c r="I23" s="3"/>
      <c r="J23" s="9"/>
      <c r="K23" s="105"/>
      <c r="L23" s="92"/>
      <c r="M23" s="3"/>
      <c r="N23" s="3"/>
      <c r="O23" s="3"/>
      <c r="P23" s="3"/>
      <c r="Q23" s="3"/>
      <c r="R23" s="3"/>
      <c r="S23" s="3"/>
      <c r="T23" s="23">
        <f>J23*SUM(L23:S23)</f>
        <v>0</v>
      </c>
      <c r="U23" s="24">
        <f>K23*SUM(L23:S23)</f>
        <v>0</v>
      </c>
      <c r="V23" s="92"/>
      <c r="W23" s="3"/>
      <c r="X23" s="3"/>
      <c r="Y23" s="23">
        <f>J23*SUM(V23:X23)</f>
        <v>0</v>
      </c>
      <c r="Z23" s="24">
        <f>K23*SUM(V23:X23)</f>
        <v>0</v>
      </c>
      <c r="AA23" s="92"/>
      <c r="AB23" s="3"/>
      <c r="AC23" s="3"/>
      <c r="AD23" s="23">
        <f>J23*SUM(AA23:AC23)</f>
        <v>0</v>
      </c>
      <c r="AE23" s="24">
        <f>K23*SUM(AA23:AC23)</f>
        <v>0</v>
      </c>
      <c r="AF23" s="92"/>
      <c r="AG23" s="3"/>
      <c r="AH23" s="23">
        <f>J23*SUM(AF23:AG23)</f>
        <v>0</v>
      </c>
      <c r="AI23" s="24">
        <f>K23*SUM(AF23:AG23)</f>
        <v>0</v>
      </c>
      <c r="AJ23" s="92"/>
      <c r="AK23" s="3"/>
      <c r="AL23" s="3"/>
      <c r="AM23" s="3"/>
      <c r="AN23" s="3"/>
      <c r="AO23" s="3"/>
      <c r="AP23" s="3"/>
      <c r="AQ23" s="3"/>
      <c r="AR23" s="3"/>
      <c r="AS23" s="3"/>
      <c r="AT23" s="23">
        <f>J23*SUM(AJ23:AS23)</f>
        <v>0</v>
      </c>
      <c r="AU23" s="24">
        <f>K23*SUM(AJ23:AS23)</f>
        <v>0</v>
      </c>
      <c r="AV23" s="207"/>
      <c r="AW23" s="201">
        <f>M23*SUM(AM23:AV23)</f>
        <v>0</v>
      </c>
      <c r="AX23" s="202">
        <f>N23*SUM(AM23:AV23)</f>
        <v>0</v>
      </c>
    </row>
    <row r="24" spans="1:50" ht="13.4" customHeight="1">
      <c r="A24" s="16"/>
      <c r="B24" s="3"/>
      <c r="C24" s="3"/>
      <c r="D24" s="3"/>
      <c r="E24" s="3"/>
      <c r="F24" s="3"/>
      <c r="G24" s="3"/>
      <c r="H24" s="3"/>
      <c r="I24" s="3"/>
      <c r="J24" s="9"/>
      <c r="K24" s="105"/>
      <c r="L24" s="92"/>
      <c r="M24" s="3"/>
      <c r="N24" s="3"/>
      <c r="O24" s="3"/>
      <c r="P24" s="3"/>
      <c r="Q24" s="3"/>
      <c r="R24" s="3"/>
      <c r="S24" s="3"/>
      <c r="T24" s="23">
        <f>J24*SUM(L24:S24)</f>
        <v>0</v>
      </c>
      <c r="U24" s="24">
        <f>K24*SUM(L24:S24)</f>
        <v>0</v>
      </c>
      <c r="V24" s="92"/>
      <c r="W24" s="3"/>
      <c r="X24" s="3"/>
      <c r="Y24" s="23">
        <f>J24*SUM(V24:X24)</f>
        <v>0</v>
      </c>
      <c r="Z24" s="24">
        <f>K24*SUM(V24:X24)</f>
        <v>0</v>
      </c>
      <c r="AA24" s="92"/>
      <c r="AB24" s="3"/>
      <c r="AC24" s="3"/>
      <c r="AD24" s="23">
        <f>J24*SUM(AA24:AC24)</f>
        <v>0</v>
      </c>
      <c r="AE24" s="24">
        <f>K24*SUM(AA24:AC24)</f>
        <v>0</v>
      </c>
      <c r="AF24" s="92"/>
      <c r="AG24" s="3"/>
      <c r="AH24" s="23">
        <f>J24*SUM(AF24:AG24)</f>
        <v>0</v>
      </c>
      <c r="AI24" s="24">
        <f>K24*SUM(AF24:AG24)</f>
        <v>0</v>
      </c>
      <c r="AJ24" s="92"/>
      <c r="AK24" s="3"/>
      <c r="AL24" s="3"/>
      <c r="AM24" s="3"/>
      <c r="AN24" s="3"/>
      <c r="AO24" s="3"/>
      <c r="AP24" s="3"/>
      <c r="AQ24" s="3"/>
      <c r="AR24" s="3"/>
      <c r="AS24" s="3"/>
      <c r="AT24" s="23">
        <f>J24*SUM(AJ24:AS24)</f>
        <v>0</v>
      </c>
      <c r="AU24" s="24">
        <f>K24*SUM(AJ24:AS24)</f>
        <v>0</v>
      </c>
      <c r="AV24" s="207"/>
      <c r="AW24" s="201">
        <f>M24*SUM(AM24:AV24)</f>
        <v>0</v>
      </c>
      <c r="AX24" s="202">
        <f>N24*SUM(AM24:AV24)</f>
        <v>0</v>
      </c>
    </row>
    <row r="25" spans="1:50" ht="13.4" customHeight="1">
      <c r="A25" s="16"/>
      <c r="B25" s="3"/>
      <c r="C25" s="3"/>
      <c r="D25" s="3"/>
      <c r="E25" s="3"/>
      <c r="F25" s="3"/>
      <c r="G25" s="3"/>
      <c r="H25" s="3"/>
      <c r="I25" s="3"/>
      <c r="J25" s="9"/>
      <c r="K25" s="105"/>
      <c r="L25" s="92"/>
      <c r="M25" s="3"/>
      <c r="N25" s="3"/>
      <c r="O25" s="3"/>
      <c r="P25" s="3"/>
      <c r="Q25" s="3"/>
      <c r="R25" s="3"/>
      <c r="S25" s="3"/>
      <c r="T25" s="23">
        <f>J25*SUM(L25:S25)</f>
        <v>0</v>
      </c>
      <c r="U25" s="24">
        <f>K25*SUM(L25:S25)</f>
        <v>0</v>
      </c>
      <c r="V25" s="92"/>
      <c r="W25" s="3"/>
      <c r="X25" s="3"/>
      <c r="Y25" s="23">
        <f>J25*SUM(V25:X25)</f>
        <v>0</v>
      </c>
      <c r="Z25" s="24">
        <f>K25*SUM(V25:X25)</f>
        <v>0</v>
      </c>
      <c r="AA25" s="92"/>
      <c r="AB25" s="3"/>
      <c r="AC25" s="3"/>
      <c r="AD25" s="23">
        <f>J25*SUM(AA25:AC25)</f>
        <v>0</v>
      </c>
      <c r="AE25" s="24">
        <f>K25*SUM(AA25:AC25)</f>
        <v>0</v>
      </c>
      <c r="AF25" s="92"/>
      <c r="AG25" s="3"/>
      <c r="AH25" s="23">
        <f>J25*SUM(AF25:AG25)</f>
        <v>0</v>
      </c>
      <c r="AI25" s="24">
        <f>K25*SUM(AF25:AG25)</f>
        <v>0</v>
      </c>
      <c r="AJ25" s="92"/>
      <c r="AK25" s="3"/>
      <c r="AL25" s="3"/>
      <c r="AM25" s="3"/>
      <c r="AN25" s="3"/>
      <c r="AO25" s="3"/>
      <c r="AP25" s="3"/>
      <c r="AQ25" s="3"/>
      <c r="AR25" s="3"/>
      <c r="AS25" s="3"/>
      <c r="AT25" s="23">
        <f>J25*SUM(AJ25:AS25)</f>
        <v>0</v>
      </c>
      <c r="AU25" s="24">
        <f>K25*SUM(AJ25:AS25)</f>
        <v>0</v>
      </c>
      <c r="AV25" s="207"/>
      <c r="AW25" s="201">
        <f>M25*SUM(AM25:AV25)</f>
        <v>0</v>
      </c>
      <c r="AX25" s="202">
        <f>N25*SUM(AM25:AV25)</f>
        <v>0</v>
      </c>
    </row>
    <row r="26" spans="1:50" ht="13.4" customHeight="1">
      <c r="A26" s="16"/>
      <c r="B26" s="3"/>
      <c r="C26" s="3"/>
      <c r="D26" s="3"/>
      <c r="E26" s="3"/>
      <c r="F26" s="3"/>
      <c r="G26" s="3"/>
      <c r="H26" s="3"/>
      <c r="I26" s="3"/>
      <c r="J26" s="9"/>
      <c r="K26" s="105"/>
      <c r="L26" s="92"/>
      <c r="M26" s="3"/>
      <c r="N26" s="3"/>
      <c r="O26" s="3"/>
      <c r="P26" s="3"/>
      <c r="Q26" s="3"/>
      <c r="R26" s="3"/>
      <c r="S26" s="3"/>
      <c r="T26" s="23">
        <f>J26*SUM(L26:S26)</f>
        <v>0</v>
      </c>
      <c r="U26" s="24">
        <f>K26*SUM(L26:S26)</f>
        <v>0</v>
      </c>
      <c r="V26" s="92"/>
      <c r="W26" s="3"/>
      <c r="X26" s="3"/>
      <c r="Y26" s="23">
        <f>J26*SUM(V26:X26)</f>
        <v>0</v>
      </c>
      <c r="Z26" s="24">
        <f>K26*SUM(V26:X26)</f>
        <v>0</v>
      </c>
      <c r="AA26" s="92"/>
      <c r="AB26" s="3"/>
      <c r="AC26" s="3"/>
      <c r="AD26" s="23">
        <f>J26*SUM(AA26:AC26)</f>
        <v>0</v>
      </c>
      <c r="AE26" s="24">
        <f>K26*SUM(AA26:AC26)</f>
        <v>0</v>
      </c>
      <c r="AF26" s="92"/>
      <c r="AG26" s="3"/>
      <c r="AH26" s="23">
        <f>J26*SUM(AF26:AG26)</f>
        <v>0</v>
      </c>
      <c r="AI26" s="24">
        <f>K26*SUM(AF26:AG26)</f>
        <v>0</v>
      </c>
      <c r="AJ26" s="92"/>
      <c r="AK26" s="3"/>
      <c r="AL26" s="3"/>
      <c r="AM26" s="3"/>
      <c r="AN26" s="3"/>
      <c r="AO26" s="3"/>
      <c r="AP26" s="3"/>
      <c r="AQ26" s="3"/>
      <c r="AR26" s="3"/>
      <c r="AS26" s="3"/>
      <c r="AT26" s="23">
        <f>J26*SUM(AJ26:AS26)</f>
        <v>0</v>
      </c>
      <c r="AU26" s="24">
        <f>K26*SUM(AJ26:AS26)</f>
        <v>0</v>
      </c>
      <c r="AV26" s="207"/>
      <c r="AW26" s="201">
        <f>M26*SUM(AM26:AV26)</f>
        <v>0</v>
      </c>
      <c r="AX26" s="202">
        <f>N26*SUM(AM26:AV26)</f>
        <v>0</v>
      </c>
    </row>
    <row r="27" spans="1:50" ht="13.4" customHeight="1">
      <c r="A27" s="16"/>
      <c r="B27" s="3"/>
      <c r="C27" s="3"/>
      <c r="D27" s="3"/>
      <c r="E27" s="3"/>
      <c r="F27" s="3"/>
      <c r="G27" s="3"/>
      <c r="H27" s="3"/>
      <c r="I27" s="3"/>
      <c r="J27" s="9"/>
      <c r="K27" s="105"/>
      <c r="L27" s="92"/>
      <c r="M27" s="3"/>
      <c r="N27" s="3"/>
      <c r="O27" s="3"/>
      <c r="P27" s="3"/>
      <c r="Q27" s="3"/>
      <c r="R27" s="3"/>
      <c r="S27" s="3"/>
      <c r="T27" s="23">
        <f>J27*SUM(L27:S27)</f>
        <v>0</v>
      </c>
      <c r="U27" s="24">
        <f>K27*SUM(L27:S27)</f>
        <v>0</v>
      </c>
      <c r="V27" s="92"/>
      <c r="W27" s="3"/>
      <c r="X27" s="3"/>
      <c r="Y27" s="23">
        <f>J27*SUM(V27:X27)</f>
        <v>0</v>
      </c>
      <c r="Z27" s="24">
        <f>K27*SUM(V27:X27)</f>
        <v>0</v>
      </c>
      <c r="AA27" s="92"/>
      <c r="AB27" s="3"/>
      <c r="AC27" s="3"/>
      <c r="AD27" s="23">
        <f>J27*SUM(AA27:AC27)</f>
        <v>0</v>
      </c>
      <c r="AE27" s="24">
        <f>K27*SUM(AA27:AC27)</f>
        <v>0</v>
      </c>
      <c r="AF27" s="92"/>
      <c r="AG27" s="3"/>
      <c r="AH27" s="23">
        <f>J27*SUM(AF27:AG27)</f>
        <v>0</v>
      </c>
      <c r="AI27" s="24">
        <f>K27*SUM(AF27:AG27)</f>
        <v>0</v>
      </c>
      <c r="AJ27" s="92"/>
      <c r="AK27" s="3"/>
      <c r="AL27" s="3"/>
      <c r="AM27" s="3"/>
      <c r="AN27" s="3"/>
      <c r="AO27" s="3"/>
      <c r="AP27" s="3"/>
      <c r="AQ27" s="3"/>
      <c r="AR27" s="3"/>
      <c r="AS27" s="3"/>
      <c r="AT27" s="23">
        <f>J27*SUM(AJ27:AS27)</f>
        <v>0</v>
      </c>
      <c r="AU27" s="24">
        <f>K27*SUM(AJ27:AS27)</f>
        <v>0</v>
      </c>
      <c r="AV27" s="207"/>
      <c r="AW27" s="201">
        <f>M27*SUM(AM27:AV27)</f>
        <v>0</v>
      </c>
      <c r="AX27" s="202">
        <f>N27*SUM(AM27:AV27)</f>
        <v>0</v>
      </c>
    </row>
    <row r="28" spans="1:50" ht="13.4" customHeight="1">
      <c r="A28" s="16"/>
      <c r="B28" s="3"/>
      <c r="C28" s="3"/>
      <c r="D28" s="3"/>
      <c r="E28" s="3"/>
      <c r="F28" s="3"/>
      <c r="G28" s="3"/>
      <c r="H28" s="3"/>
      <c r="I28" s="3"/>
      <c r="J28" s="9"/>
      <c r="K28" s="105"/>
      <c r="L28" s="92"/>
      <c r="M28" s="3"/>
      <c r="N28" s="3"/>
      <c r="O28" s="3"/>
      <c r="P28" s="3"/>
      <c r="Q28" s="3"/>
      <c r="R28" s="3"/>
      <c r="S28" s="3"/>
      <c r="T28" s="23">
        <f>J28*SUM(L28:S28)</f>
        <v>0</v>
      </c>
      <c r="U28" s="24">
        <f>K28*SUM(L28:S28)</f>
        <v>0</v>
      </c>
      <c r="V28" s="92"/>
      <c r="W28" s="3"/>
      <c r="X28" s="3"/>
      <c r="Y28" s="23">
        <f>J28*SUM(V28:X28)</f>
        <v>0</v>
      </c>
      <c r="Z28" s="24">
        <f>K28*SUM(V28:X28)</f>
        <v>0</v>
      </c>
      <c r="AA28" s="92"/>
      <c r="AB28" s="3"/>
      <c r="AC28" s="3"/>
      <c r="AD28" s="23">
        <f>J28*SUM(AA28:AC28)</f>
        <v>0</v>
      </c>
      <c r="AE28" s="24">
        <f>K28*SUM(AA28:AC28)</f>
        <v>0</v>
      </c>
      <c r="AF28" s="92"/>
      <c r="AG28" s="3"/>
      <c r="AH28" s="23">
        <f>J28*SUM(AF28:AG28)</f>
        <v>0</v>
      </c>
      <c r="AI28" s="24">
        <f>K28*SUM(AF28:AG28)</f>
        <v>0</v>
      </c>
      <c r="AJ28" s="92"/>
      <c r="AK28" s="3"/>
      <c r="AL28" s="3"/>
      <c r="AM28" s="3"/>
      <c r="AN28" s="3"/>
      <c r="AO28" s="3"/>
      <c r="AP28" s="3"/>
      <c r="AQ28" s="3"/>
      <c r="AR28" s="3"/>
      <c r="AS28" s="3"/>
      <c r="AT28" s="23">
        <f>J28*SUM(AJ28:AS28)</f>
        <v>0</v>
      </c>
      <c r="AU28" s="24">
        <f>K28*SUM(AJ28:AS28)</f>
        <v>0</v>
      </c>
      <c r="AV28" s="207"/>
      <c r="AW28" s="201">
        <f>M28*SUM(AM28:AV28)</f>
        <v>0</v>
      </c>
      <c r="AX28" s="202">
        <f>N28*SUM(AM28:AV28)</f>
        <v>0</v>
      </c>
    </row>
    <row r="29" spans="1:50" ht="13.4" customHeight="1">
      <c r="A29" s="16"/>
      <c r="B29" s="3"/>
      <c r="C29" s="3"/>
      <c r="D29" s="3"/>
      <c r="E29" s="3"/>
      <c r="F29" s="3"/>
      <c r="G29" s="3"/>
      <c r="H29" s="3"/>
      <c r="I29" s="3"/>
      <c r="J29" s="9"/>
      <c r="K29" s="105"/>
      <c r="L29" s="92"/>
      <c r="M29" s="3"/>
      <c r="N29" s="3"/>
      <c r="O29" s="3"/>
      <c r="P29" s="3"/>
      <c r="Q29" s="3"/>
      <c r="R29" s="3"/>
      <c r="S29" s="3"/>
      <c r="T29" s="23">
        <f>J29*SUM(L29:S29)</f>
        <v>0</v>
      </c>
      <c r="U29" s="24">
        <f>K29*SUM(L29:S29)</f>
        <v>0</v>
      </c>
      <c r="V29" s="92"/>
      <c r="W29" s="3"/>
      <c r="X29" s="3"/>
      <c r="Y29" s="23">
        <f>J29*SUM(V29:X29)</f>
        <v>0</v>
      </c>
      <c r="Z29" s="24">
        <f>K29*SUM(V29:X29)</f>
        <v>0</v>
      </c>
      <c r="AA29" s="92"/>
      <c r="AB29" s="3"/>
      <c r="AC29" s="3"/>
      <c r="AD29" s="23">
        <f>J29*SUM(AA29:AC29)</f>
        <v>0</v>
      </c>
      <c r="AE29" s="24">
        <f>K29*SUM(AA29:AC29)</f>
        <v>0</v>
      </c>
      <c r="AF29" s="92"/>
      <c r="AG29" s="3"/>
      <c r="AH29" s="23">
        <f>J29*SUM(AF29:AG29)</f>
        <v>0</v>
      </c>
      <c r="AI29" s="24">
        <f>K29*SUM(AF29:AG29)</f>
        <v>0</v>
      </c>
      <c r="AJ29" s="92"/>
      <c r="AK29" s="3"/>
      <c r="AL29" s="3"/>
      <c r="AM29" s="3"/>
      <c r="AN29" s="3"/>
      <c r="AO29" s="3"/>
      <c r="AP29" s="3"/>
      <c r="AQ29" s="3"/>
      <c r="AR29" s="3"/>
      <c r="AS29" s="3"/>
      <c r="AT29" s="23">
        <f>J29*SUM(AJ29:AS29)</f>
        <v>0</v>
      </c>
      <c r="AU29" s="24">
        <f>K29*SUM(AJ29:AS29)</f>
        <v>0</v>
      </c>
      <c r="AV29" s="207"/>
      <c r="AW29" s="201">
        <f>M29*SUM(AM29:AV29)</f>
        <v>0</v>
      </c>
      <c r="AX29" s="202">
        <f>N29*SUM(AM29:AV29)</f>
        <v>0</v>
      </c>
    </row>
    <row r="30" spans="1:50" ht="13.4" customHeight="1">
      <c r="L30" s="7"/>
      <c r="M30" s="54"/>
      <c r="N30" s="54"/>
      <c r="O30" s="54"/>
      <c r="P30" s="54"/>
      <c r="Q30" s="54"/>
      <c r="R30" s="54"/>
      <c r="S30" s="54"/>
      <c r="T30" s="54"/>
      <c r="U30" s="8"/>
      <c r="V30" s="7"/>
      <c r="W30" s="54"/>
      <c r="X30" s="54"/>
      <c r="Y30" s="54"/>
      <c r="Z30" s="8"/>
      <c r="AA30" s="7"/>
      <c r="AB30" s="54"/>
      <c r="AC30" s="54"/>
      <c r="AD30" s="54"/>
      <c r="AE30" s="8"/>
      <c r="AF30" s="7"/>
      <c r="AG30" s="54"/>
      <c r="AH30" s="54"/>
      <c r="AI30" s="8"/>
      <c r="AJ30" s="7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8"/>
      <c r="AV30" s="7"/>
      <c r="AW30" s="54"/>
      <c r="AX30" s="8"/>
    </row>
    <row r="31" spans="1:50" ht="13.4" customHeight="1" thickBot="1">
      <c r="L31" s="146"/>
      <c r="M31" s="17"/>
      <c r="N31" s="17"/>
      <c r="O31" s="17"/>
      <c r="P31" s="17"/>
      <c r="Q31" s="17"/>
      <c r="R31" s="17"/>
      <c r="S31" s="17"/>
      <c r="T31" s="140">
        <f>SUM(T10:T29)</f>
        <v>0</v>
      </c>
      <c r="U31" s="147">
        <f>SUM(U10:U29)</f>
        <v>0</v>
      </c>
      <c r="V31" s="146"/>
      <c r="W31" s="17"/>
      <c r="X31" s="17"/>
      <c r="Y31" s="140">
        <f>SUM(Y10:Y29)</f>
        <v>0</v>
      </c>
      <c r="Z31" s="147">
        <f>SUM(Z10:Z29)</f>
        <v>0</v>
      </c>
      <c r="AA31" s="146"/>
      <c r="AB31" s="17"/>
      <c r="AC31" s="17"/>
      <c r="AD31" s="140">
        <f>SUM(AD10:AD29)</f>
        <v>0</v>
      </c>
      <c r="AE31" s="147">
        <f>SUM(AE10:AE29)</f>
        <v>0</v>
      </c>
      <c r="AF31" s="146"/>
      <c r="AG31" s="17"/>
      <c r="AH31" s="140">
        <f t="shared" ref="AH31:AI31" si="0">SUM(AH10:AH29)</f>
        <v>0</v>
      </c>
      <c r="AI31" s="147">
        <f t="shared" si="0"/>
        <v>0</v>
      </c>
      <c r="AJ31" s="146"/>
      <c r="AK31" s="17"/>
      <c r="AL31" s="17"/>
      <c r="AM31" s="17"/>
      <c r="AN31" s="17"/>
      <c r="AO31" s="17"/>
      <c r="AP31" s="17"/>
      <c r="AQ31" s="17"/>
      <c r="AR31" s="17"/>
      <c r="AS31" s="17"/>
      <c r="AT31" s="140">
        <f>SUM(AT10:AT29)</f>
        <v>0</v>
      </c>
      <c r="AU31" s="147">
        <f t="shared" ref="AU31" si="1">SUM(AU10:AU29)</f>
        <v>0</v>
      </c>
      <c r="AV31" s="146"/>
      <c r="AW31" s="140">
        <f>SUM(AW10:AW29)</f>
        <v>0</v>
      </c>
      <c r="AX31" s="147">
        <f t="shared" ref="AX31" si="2">SUM(AX10:AX29)</f>
        <v>0</v>
      </c>
    </row>
  </sheetData>
  <sheetProtection selectLockedCells="1" selectUnlockedCells="1"/>
  <mergeCells count="20">
    <mergeCell ref="AW8:AX8"/>
    <mergeCell ref="AV7:AX7"/>
    <mergeCell ref="AA8:AC8"/>
    <mergeCell ref="AF8:AG8"/>
    <mergeCell ref="AJ8:AS8"/>
    <mergeCell ref="AT8:AU8"/>
    <mergeCell ref="V7:Z7"/>
    <mergeCell ref="AA7:AE7"/>
    <mergeCell ref="AF7:AI7"/>
    <mergeCell ref="AJ7:AU7"/>
    <mergeCell ref="AD8:AE8"/>
    <mergeCell ref="AH8:AI8"/>
    <mergeCell ref="Y8:Z8"/>
    <mergeCell ref="A1:M1"/>
    <mergeCell ref="A2:M2"/>
    <mergeCell ref="A3:M3"/>
    <mergeCell ref="L7:U7"/>
    <mergeCell ref="L8:S8"/>
    <mergeCell ref="T8:U8"/>
    <mergeCell ref="V8:X8"/>
  </mergeCells>
  <pageMargins left="0" right="0" top="0" bottom="0" header="0" footer="0"/>
  <pageSetup paperSize="77" scale="84" firstPageNumber="0" fitToHeight="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"/>
  <sheetViews>
    <sheetView zoomScaleNormal="100" workbookViewId="0">
      <selection activeCell="H20" sqref="H20"/>
    </sheetView>
  </sheetViews>
  <sheetFormatPr defaultColWidth="9.08984375" defaultRowHeight="12.5"/>
  <cols>
    <col min="1" max="1" width="3" style="27" bestFit="1" customWidth="1"/>
    <col min="2" max="2" width="42.36328125" style="27" customWidth="1"/>
    <col min="3" max="3" width="10.6328125" style="27" customWidth="1"/>
    <col min="4" max="4" width="10.36328125" style="27" bestFit="1" customWidth="1"/>
    <col min="5" max="5" width="18.08984375" style="27" customWidth="1"/>
    <col min="6" max="6" width="10.36328125" style="27" bestFit="1" customWidth="1"/>
    <col min="7" max="7" width="16.6328125" style="27" bestFit="1" customWidth="1"/>
    <col min="8" max="8" width="10.36328125" style="27" bestFit="1" customWidth="1"/>
    <col min="9" max="9" width="17.6328125" style="27" customWidth="1"/>
    <col min="10" max="11" width="14.1796875" style="27" customWidth="1"/>
    <col min="12" max="16384" width="9.08984375" style="27"/>
  </cols>
  <sheetData>
    <row r="1" spans="1:15">
      <c r="A1" s="189" t="s">
        <v>52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5" ht="13">
      <c r="A2" s="188" t="s">
        <v>34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5">
      <c r="A3" s="189" t="s">
        <v>0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5">
      <c r="D4" s="18"/>
      <c r="E4" s="18"/>
      <c r="F4" s="18"/>
      <c r="G4" s="18"/>
      <c r="H4" s="18"/>
      <c r="I4" s="18"/>
    </row>
    <row r="5" spans="1:15">
      <c r="D5" s="186" t="s">
        <v>68</v>
      </c>
      <c r="E5" s="186"/>
      <c r="F5" s="186" t="s">
        <v>69</v>
      </c>
      <c r="G5" s="186"/>
      <c r="H5" s="186" t="s">
        <v>40</v>
      </c>
      <c r="I5" s="186"/>
      <c r="J5" s="186" t="s">
        <v>41</v>
      </c>
      <c r="K5" s="186"/>
      <c r="L5" s="186" t="s">
        <v>77</v>
      </c>
      <c r="M5" s="186"/>
      <c r="N5" s="186" t="s">
        <v>127</v>
      </c>
      <c r="O5" s="186"/>
    </row>
    <row r="6" spans="1:15" ht="65">
      <c r="A6" s="6" t="s">
        <v>30</v>
      </c>
      <c r="B6" s="6" t="s">
        <v>8</v>
      </c>
      <c r="C6" s="6" t="s">
        <v>44</v>
      </c>
      <c r="D6" s="25" t="s">
        <v>42</v>
      </c>
      <c r="E6" s="25" t="s">
        <v>43</v>
      </c>
      <c r="F6" s="25" t="s">
        <v>42</v>
      </c>
      <c r="G6" s="25" t="s">
        <v>43</v>
      </c>
      <c r="H6" s="25" t="s">
        <v>42</v>
      </c>
      <c r="I6" s="25" t="s">
        <v>43</v>
      </c>
      <c r="J6" s="25" t="s">
        <v>42</v>
      </c>
      <c r="K6" s="25" t="s">
        <v>43</v>
      </c>
      <c r="L6" s="25" t="s">
        <v>42</v>
      </c>
      <c r="M6" s="25" t="s">
        <v>43</v>
      </c>
      <c r="N6" s="25" t="s">
        <v>42</v>
      </c>
      <c r="O6" s="25" t="s">
        <v>43</v>
      </c>
    </row>
    <row r="7" spans="1:15" ht="15.5">
      <c r="A7" s="41">
        <v>1</v>
      </c>
      <c r="B7" s="85" t="s">
        <v>70</v>
      </c>
      <c r="C7" s="86"/>
      <c r="D7" s="88">
        <v>1411519</v>
      </c>
      <c r="E7" s="84">
        <f>C7*D7</f>
        <v>0</v>
      </c>
      <c r="F7" s="87">
        <v>103961</v>
      </c>
      <c r="G7" s="84">
        <f>C7*F7</f>
        <v>0</v>
      </c>
      <c r="H7" s="88">
        <v>80546</v>
      </c>
      <c r="I7" s="84">
        <f>H7*C7</f>
        <v>0</v>
      </c>
      <c r="J7" s="88">
        <v>494651</v>
      </c>
      <c r="K7" s="84">
        <f>J7*C7</f>
        <v>0</v>
      </c>
      <c r="L7" s="26">
        <v>1683331</v>
      </c>
      <c r="M7" s="84">
        <f>L7*C7</f>
        <v>0</v>
      </c>
      <c r="N7" s="26">
        <v>1500</v>
      </c>
      <c r="O7" s="149">
        <f>N7*C7</f>
        <v>0</v>
      </c>
    </row>
    <row r="8" spans="1:15" ht="15.5">
      <c r="A8" s="41">
        <v>2</v>
      </c>
      <c r="B8" s="85" t="s">
        <v>71</v>
      </c>
      <c r="C8" s="86"/>
      <c r="D8" s="26">
        <v>30219</v>
      </c>
      <c r="E8" s="84">
        <f t="shared" ref="E8:E13" si="0">C8*D8</f>
        <v>0</v>
      </c>
      <c r="F8" s="89">
        <v>0</v>
      </c>
      <c r="G8" s="84">
        <f t="shared" ref="G8:G13" si="1">C8*F8</f>
        <v>0</v>
      </c>
      <c r="H8" s="88">
        <v>759</v>
      </c>
      <c r="I8" s="84">
        <f t="shared" ref="I8:I13" si="2">H8*C8</f>
        <v>0</v>
      </c>
      <c r="J8" s="88">
        <v>8567</v>
      </c>
      <c r="K8" s="84">
        <f t="shared" ref="K8:K13" si="3">J8*C8</f>
        <v>0</v>
      </c>
      <c r="L8" s="26">
        <v>40747</v>
      </c>
      <c r="M8" s="84">
        <f t="shared" ref="M8:M13" si="4">L8*C8</f>
        <v>0</v>
      </c>
      <c r="N8" s="26">
        <v>5000</v>
      </c>
      <c r="O8" s="149">
        <f t="shared" ref="O8:O13" si="5">N8*C8</f>
        <v>0</v>
      </c>
    </row>
    <row r="9" spans="1:15" ht="15.5">
      <c r="A9" s="41">
        <v>3</v>
      </c>
      <c r="B9" s="85" t="s">
        <v>72</v>
      </c>
      <c r="C9" s="86"/>
      <c r="D9" s="26">
        <v>3049</v>
      </c>
      <c r="E9" s="84">
        <f t="shared" si="0"/>
        <v>0</v>
      </c>
      <c r="F9" s="89">
        <v>0</v>
      </c>
      <c r="G9" s="84">
        <f t="shared" si="1"/>
        <v>0</v>
      </c>
      <c r="H9" s="88">
        <v>0</v>
      </c>
      <c r="I9" s="84">
        <f t="shared" si="2"/>
        <v>0</v>
      </c>
      <c r="J9" s="88">
        <v>354</v>
      </c>
      <c r="K9" s="84">
        <f t="shared" si="3"/>
        <v>0</v>
      </c>
      <c r="L9" s="26">
        <v>0</v>
      </c>
      <c r="M9" s="84">
        <f t="shared" si="4"/>
        <v>0</v>
      </c>
      <c r="N9" s="26">
        <v>0</v>
      </c>
      <c r="O9" s="149">
        <f t="shared" si="5"/>
        <v>0</v>
      </c>
    </row>
    <row r="10" spans="1:15" ht="15.5">
      <c r="A10" s="41">
        <v>4</v>
      </c>
      <c r="B10" s="85" t="s">
        <v>73</v>
      </c>
      <c r="C10" s="86"/>
      <c r="D10" s="26">
        <v>0</v>
      </c>
      <c r="E10" s="84">
        <f t="shared" si="0"/>
        <v>0</v>
      </c>
      <c r="F10" s="89">
        <v>0</v>
      </c>
      <c r="G10" s="84">
        <f t="shared" si="1"/>
        <v>0</v>
      </c>
      <c r="H10" s="88">
        <v>47</v>
      </c>
      <c r="I10" s="84">
        <f t="shared" si="2"/>
        <v>0</v>
      </c>
      <c r="J10" s="88">
        <v>1604</v>
      </c>
      <c r="K10" s="84">
        <f t="shared" si="3"/>
        <v>0</v>
      </c>
      <c r="L10" s="26">
        <v>3594</v>
      </c>
      <c r="M10" s="84">
        <f t="shared" si="4"/>
        <v>0</v>
      </c>
      <c r="N10" s="26">
        <v>0</v>
      </c>
      <c r="O10" s="149">
        <f t="shared" si="5"/>
        <v>0</v>
      </c>
    </row>
    <row r="11" spans="1:15" ht="15.5">
      <c r="A11" s="41">
        <v>5</v>
      </c>
      <c r="B11" s="85" t="s">
        <v>74</v>
      </c>
      <c r="C11" s="86"/>
      <c r="D11" s="26">
        <v>0</v>
      </c>
      <c r="E11" s="84">
        <f t="shared" si="0"/>
        <v>0</v>
      </c>
      <c r="F11" s="89">
        <v>0</v>
      </c>
      <c r="G11" s="84">
        <f t="shared" si="1"/>
        <v>0</v>
      </c>
      <c r="H11" s="88">
        <v>0</v>
      </c>
      <c r="I11" s="84">
        <f t="shared" si="2"/>
        <v>0</v>
      </c>
      <c r="J11" s="88">
        <v>0</v>
      </c>
      <c r="K11" s="84">
        <f t="shared" si="3"/>
        <v>0</v>
      </c>
      <c r="L11" s="26">
        <v>1716</v>
      </c>
      <c r="M11" s="84">
        <f t="shared" si="4"/>
        <v>0</v>
      </c>
      <c r="N11" s="26">
        <v>0</v>
      </c>
      <c r="O11" s="149">
        <f t="shared" si="5"/>
        <v>0</v>
      </c>
    </row>
    <row r="12" spans="1:15" ht="15.5">
      <c r="A12" s="41">
        <v>6</v>
      </c>
      <c r="B12" s="85" t="s">
        <v>75</v>
      </c>
      <c r="C12" s="86"/>
      <c r="D12" s="26">
        <v>0</v>
      </c>
      <c r="E12" s="84">
        <f t="shared" si="0"/>
        <v>0</v>
      </c>
      <c r="F12" s="89">
        <v>0</v>
      </c>
      <c r="G12" s="84">
        <f t="shared" si="1"/>
        <v>0</v>
      </c>
      <c r="H12" s="88">
        <v>0</v>
      </c>
      <c r="I12" s="84">
        <f t="shared" si="2"/>
        <v>0</v>
      </c>
      <c r="J12" s="88">
        <v>0</v>
      </c>
      <c r="K12" s="84">
        <f t="shared" si="3"/>
        <v>0</v>
      </c>
      <c r="L12" s="26">
        <v>1928</v>
      </c>
      <c r="M12" s="84">
        <f t="shared" si="4"/>
        <v>0</v>
      </c>
      <c r="N12" s="26">
        <v>0</v>
      </c>
      <c r="O12" s="149">
        <f t="shared" si="5"/>
        <v>0</v>
      </c>
    </row>
    <row r="13" spans="1:15" ht="13">
      <c r="A13" s="41">
        <v>7</v>
      </c>
      <c r="B13" s="90" t="s">
        <v>76</v>
      </c>
      <c r="C13" s="86"/>
      <c r="D13" s="26">
        <v>174431</v>
      </c>
      <c r="E13" s="84">
        <f t="shared" si="0"/>
        <v>0</v>
      </c>
      <c r="F13" s="89">
        <v>0</v>
      </c>
      <c r="G13" s="84">
        <f t="shared" si="1"/>
        <v>0</v>
      </c>
      <c r="H13" s="88">
        <v>0</v>
      </c>
      <c r="I13" s="84">
        <f t="shared" si="2"/>
        <v>0</v>
      </c>
      <c r="J13" s="88">
        <v>53677</v>
      </c>
      <c r="K13" s="84">
        <f t="shared" si="3"/>
        <v>0</v>
      </c>
      <c r="L13" s="26">
        <v>70251</v>
      </c>
      <c r="M13" s="84">
        <f t="shared" si="4"/>
        <v>0</v>
      </c>
      <c r="N13" s="26">
        <v>0</v>
      </c>
      <c r="O13" s="149">
        <f t="shared" si="5"/>
        <v>0</v>
      </c>
    </row>
    <row r="14" spans="1:15" ht="13">
      <c r="A14" s="187" t="s">
        <v>32</v>
      </c>
      <c r="B14" s="187"/>
      <c r="C14" s="187"/>
      <c r="D14" s="19">
        <f>SUM(D7:D13)</f>
        <v>1619218</v>
      </c>
      <c r="E14" s="20">
        <f>SUM(E7:E13)</f>
        <v>0</v>
      </c>
      <c r="F14" s="91">
        <f>SUM(F7:F13)</f>
        <v>103961</v>
      </c>
      <c r="G14" s="20">
        <f>SUM(G7:G13)</f>
        <v>0</v>
      </c>
      <c r="H14" s="19">
        <f t="shared" ref="H14:J14" si="6">SUM(H7:H13)</f>
        <v>81352</v>
      </c>
      <c r="I14" s="20">
        <f>SUM(I7:I13)</f>
        <v>0</v>
      </c>
      <c r="J14" s="19">
        <f t="shared" si="6"/>
        <v>558853</v>
      </c>
      <c r="K14" s="20">
        <f>SUM(K7:K13)</f>
        <v>0</v>
      </c>
      <c r="L14" s="19">
        <f t="shared" ref="L14:N14" si="7">SUM(L7:L13)</f>
        <v>1801567</v>
      </c>
      <c r="M14" s="20">
        <f>SUM(M7:M13)</f>
        <v>0</v>
      </c>
      <c r="N14" s="19">
        <f t="shared" si="7"/>
        <v>6500</v>
      </c>
      <c r="O14" s="20">
        <f>SUM(O7:O13)</f>
        <v>0</v>
      </c>
    </row>
  </sheetData>
  <mergeCells count="10">
    <mergeCell ref="N5:O5"/>
    <mergeCell ref="L5:M5"/>
    <mergeCell ref="A14:C14"/>
    <mergeCell ref="A2:K2"/>
    <mergeCell ref="A1:K1"/>
    <mergeCell ref="J5:K5"/>
    <mergeCell ref="F5:G5"/>
    <mergeCell ref="H5:I5"/>
    <mergeCell ref="D5:E5"/>
    <mergeCell ref="A3:K3"/>
  </mergeCells>
  <pageMargins left="0.7" right="0.7" top="0.75" bottom="0.75" header="0.3" footer="0.3"/>
  <pageSetup paperSize="9"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6"/>
  <sheetViews>
    <sheetView zoomScaleNormal="100" workbookViewId="0">
      <selection activeCell="M8" sqref="M8"/>
    </sheetView>
  </sheetViews>
  <sheetFormatPr defaultColWidth="8.90625" defaultRowHeight="12.5"/>
  <cols>
    <col min="1" max="1" width="9.08984375" style="27"/>
    <col min="2" max="16384" width="8.90625" style="27"/>
  </cols>
  <sheetData>
    <row r="1" spans="1:13">
      <c r="A1" s="189" t="s">
        <v>52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3" ht="13">
      <c r="A2" s="191" t="s">
        <v>35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13">
      <c r="A3" s="189" t="s">
        <v>0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3" s="28" customFormat="1" ht="1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27"/>
      <c r="M4" s="27"/>
    </row>
    <row r="5" spans="1:13" ht="13">
      <c r="A5" s="190" t="s">
        <v>29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</row>
    <row r="6" spans="1:13" ht="13">
      <c r="B6" s="32"/>
      <c r="C6" s="32"/>
      <c r="D6" s="32"/>
      <c r="E6" s="33"/>
      <c r="F6" s="33"/>
      <c r="G6" s="33"/>
      <c r="H6" s="33"/>
      <c r="I6" s="33"/>
      <c r="J6" s="33"/>
      <c r="K6" s="33"/>
    </row>
    <row r="7" spans="1:13" ht="65">
      <c r="A7" s="29" t="s">
        <v>18</v>
      </c>
      <c r="B7" s="29" t="s">
        <v>31</v>
      </c>
      <c r="C7" s="29" t="s">
        <v>19</v>
      </c>
      <c r="D7" s="29" t="s">
        <v>80</v>
      </c>
      <c r="E7" s="29" t="s">
        <v>2</v>
      </c>
      <c r="F7" s="29" t="s">
        <v>23</v>
      </c>
      <c r="G7" s="29" t="s">
        <v>12</v>
      </c>
      <c r="H7" s="29" t="s">
        <v>5</v>
      </c>
      <c r="I7" s="29" t="s">
        <v>7</v>
      </c>
      <c r="J7" s="29" t="s">
        <v>92</v>
      </c>
      <c r="K7" s="29" t="s">
        <v>6</v>
      </c>
    </row>
    <row r="8" spans="1:13" ht="13">
      <c r="A8" s="34">
        <v>1</v>
      </c>
      <c r="B8" s="96" t="s">
        <v>81</v>
      </c>
      <c r="C8" s="35"/>
      <c r="D8" s="35"/>
      <c r="E8" s="30"/>
      <c r="F8" s="30"/>
      <c r="G8" s="30"/>
      <c r="H8" s="30"/>
      <c r="I8" s="30"/>
      <c r="J8" s="30"/>
      <c r="K8" s="30"/>
    </row>
    <row r="9" spans="1:13" s="28" customFormat="1" ht="13">
      <c r="A9" s="34">
        <v>2</v>
      </c>
      <c r="B9" s="96" t="s">
        <v>82</v>
      </c>
      <c r="C9" s="35"/>
      <c r="D9" s="35"/>
      <c r="E9" s="30"/>
      <c r="F9" s="30"/>
      <c r="G9" s="30"/>
      <c r="H9" s="30"/>
      <c r="I9" s="30"/>
      <c r="J9" s="30"/>
      <c r="K9" s="30"/>
      <c r="L9" s="27"/>
    </row>
    <row r="10" spans="1:13" s="28" customFormat="1" ht="13">
      <c r="A10" s="34">
        <v>3</v>
      </c>
      <c r="B10" s="96" t="s">
        <v>83</v>
      </c>
      <c r="C10" s="35"/>
      <c r="D10" s="35"/>
      <c r="E10" s="30"/>
      <c r="F10" s="30"/>
      <c r="G10" s="30"/>
      <c r="H10" s="30"/>
      <c r="I10" s="30"/>
      <c r="J10" s="30"/>
      <c r="K10" s="30"/>
      <c r="L10" s="27"/>
    </row>
    <row r="11" spans="1:13" s="28" customFormat="1" ht="13">
      <c r="A11" s="34">
        <v>4</v>
      </c>
      <c r="B11" s="96" t="s">
        <v>84</v>
      </c>
      <c r="C11" s="35"/>
      <c r="D11" s="35"/>
      <c r="E11" s="30"/>
      <c r="F11" s="30"/>
      <c r="G11" s="30"/>
      <c r="H11" s="30"/>
      <c r="I11" s="30"/>
      <c r="J11" s="30"/>
      <c r="K11" s="30"/>
      <c r="L11" s="27"/>
    </row>
    <row r="12" spans="1:13" s="28" customFormat="1" ht="13">
      <c r="A12" s="34">
        <v>5</v>
      </c>
      <c r="B12" s="97" t="s">
        <v>76</v>
      </c>
      <c r="C12" s="35"/>
      <c r="D12" s="35"/>
      <c r="E12" s="30"/>
      <c r="F12" s="30"/>
      <c r="G12" s="30"/>
      <c r="H12" s="30"/>
      <c r="I12" s="30"/>
      <c r="J12" s="30"/>
      <c r="K12" s="30"/>
      <c r="L12" s="27"/>
    </row>
    <row r="13" spans="1:13" s="28" customFormat="1" ht="13">
      <c r="A13" s="34"/>
      <c r="B13" s="98"/>
      <c r="C13" s="35"/>
      <c r="D13" s="35"/>
      <c r="E13" s="30"/>
      <c r="F13" s="30"/>
      <c r="G13" s="30"/>
      <c r="H13" s="30"/>
      <c r="I13" s="30"/>
      <c r="J13" s="30"/>
      <c r="K13" s="30"/>
      <c r="L13" s="27"/>
    </row>
    <row r="14" spans="1:13" s="28" customFormat="1" ht="13">
      <c r="A14" s="34"/>
      <c r="B14" s="98"/>
      <c r="C14" s="35"/>
      <c r="D14" s="35"/>
      <c r="E14" s="30"/>
      <c r="F14" s="30"/>
      <c r="G14" s="30"/>
      <c r="H14" s="30"/>
      <c r="I14" s="30"/>
      <c r="J14" s="30"/>
      <c r="K14" s="30"/>
      <c r="L14" s="27"/>
    </row>
    <row r="15" spans="1:13" s="28" customFormat="1" ht="13">
      <c r="A15" s="34"/>
      <c r="B15" s="98"/>
      <c r="C15" s="35"/>
      <c r="D15" s="35"/>
      <c r="E15" s="30"/>
      <c r="F15" s="30"/>
      <c r="G15" s="30"/>
      <c r="H15" s="30"/>
      <c r="I15" s="30"/>
      <c r="J15" s="30"/>
      <c r="K15" s="30"/>
      <c r="L15" s="27"/>
    </row>
    <row r="16" spans="1:13" s="28" customFormat="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s="28" customFormat="1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s="28" customFormat="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s="28" customForma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 s="28" customForma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s="28" customForma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 s="28" customForma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s="28" customForma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s="28" customForma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s="28" customForma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3" s="28" customForma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s="28" customFormat="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s="28" customForma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s="28" customForma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s="28" customForma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 s="28" customForma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s="28" customForma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3" s="28" customForma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 s="28" customForma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 s="28" customForma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s="28" customForma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3" s="28" customForma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13" s="28" customForma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spans="1:13" s="28" customForma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3" s="28" customForma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s="28" customForma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2" spans="1:13" s="28" customForma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13" s="28" customForma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13" s="28" customForma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</row>
    <row r="45" spans="1:13" s="28" customForma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</row>
    <row r="46" spans="1:13" s="28" customForma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</row>
    <row r="47" spans="1:13" s="28" customForma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</row>
    <row r="51" spans="1:13" s="28" customForma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3" s="28" customForma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</row>
    <row r="53" spans="1:13" s="28" customForma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</row>
    <row r="54" spans="1:13" s="28" customForma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</row>
    <row r="55" spans="1:13" s="28" customForma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</row>
    <row r="56" spans="1:13" s="28" customForma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</row>
    <row r="57" spans="1:13" s="28" customForma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</row>
    <row r="58" spans="1:13" s="28" customForma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</row>
    <row r="59" spans="1:13" s="28" customForma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</row>
    <row r="60" spans="1:13" s="28" customForma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</row>
    <row r="61" spans="1:13" s="28" customForma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</row>
    <row r="62" spans="1:13" s="28" customForma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</row>
    <row r="63" spans="1:13" s="28" customForma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1:13" s="28" customForma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</row>
    <row r="65" spans="1:13" s="28" customForma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</row>
    <row r="66" spans="1:13" s="28" customForma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</row>
  </sheetData>
  <mergeCells count="4">
    <mergeCell ref="A5:K5"/>
    <mergeCell ref="A1:K1"/>
    <mergeCell ref="A2:K2"/>
    <mergeCell ref="A3:K3"/>
  </mergeCells>
  <pageMargins left="0.7" right="0.7" top="0.75" bottom="0.75" header="0.3" footer="0.3"/>
  <pageSetup paperSize="9" scale="7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5"/>
  <sheetViews>
    <sheetView zoomScaleNormal="100" workbookViewId="0">
      <selection activeCell="F7" sqref="F7"/>
    </sheetView>
  </sheetViews>
  <sheetFormatPr defaultRowHeight="12.5"/>
  <cols>
    <col min="1" max="1" width="36.36328125" customWidth="1"/>
    <col min="2" max="2" width="34.453125" customWidth="1"/>
  </cols>
  <sheetData>
    <row r="1" spans="1:5">
      <c r="A1" s="189" t="s">
        <v>52</v>
      </c>
      <c r="B1" s="189"/>
      <c r="C1" s="189"/>
      <c r="D1" s="189"/>
      <c r="E1" s="189"/>
    </row>
    <row r="2" spans="1:5" ht="13">
      <c r="A2" s="191" t="s">
        <v>85</v>
      </c>
      <c r="B2" s="191"/>
      <c r="C2" s="191"/>
      <c r="D2" s="191"/>
      <c r="E2" s="191"/>
    </row>
    <row r="3" spans="1:5">
      <c r="A3" s="189" t="s">
        <v>0</v>
      </c>
      <c r="B3" s="189"/>
      <c r="C3" s="189"/>
      <c r="D3" s="189"/>
      <c r="E3" s="189"/>
    </row>
    <row r="4" spans="1:5" ht="13">
      <c r="A4" s="190"/>
      <c r="B4" s="190"/>
      <c r="C4" s="190"/>
      <c r="D4" s="190"/>
      <c r="E4" s="190"/>
    </row>
    <row r="5" spans="1:5" ht="13">
      <c r="A5" s="15"/>
      <c r="B5" s="32"/>
      <c r="C5" s="32"/>
      <c r="D5" s="32"/>
      <c r="E5" s="33"/>
    </row>
    <row r="6" spans="1:5" ht="13">
      <c r="A6" s="99"/>
      <c r="B6" s="34" t="s">
        <v>86</v>
      </c>
      <c r="C6" s="27"/>
      <c r="D6" s="32"/>
      <c r="E6" s="27"/>
    </row>
    <row r="7" spans="1:5" ht="26">
      <c r="A7" s="100" t="s">
        <v>87</v>
      </c>
      <c r="B7" s="101"/>
      <c r="C7" s="27"/>
      <c r="D7" s="32"/>
      <c r="E7" s="27"/>
    </row>
    <row r="8" spans="1:5" ht="13">
      <c r="A8" s="27"/>
      <c r="B8" s="27"/>
      <c r="C8" s="27"/>
      <c r="D8" s="32"/>
      <c r="E8" s="27"/>
    </row>
    <row r="9" spans="1:5" ht="13">
      <c r="A9" s="15" t="s">
        <v>88</v>
      </c>
      <c r="B9" s="32"/>
      <c r="C9" s="32"/>
      <c r="D9" s="32"/>
      <c r="E9" s="33"/>
    </row>
    <row r="10" spans="1:5" ht="117">
      <c r="A10" s="34" t="s">
        <v>3</v>
      </c>
      <c r="B10" s="34" t="s">
        <v>14</v>
      </c>
      <c r="C10" s="34" t="s">
        <v>89</v>
      </c>
      <c r="D10" s="34" t="s">
        <v>79</v>
      </c>
      <c r="E10" s="34" t="s">
        <v>90</v>
      </c>
    </row>
    <row r="11" spans="1:5">
      <c r="A11" s="102"/>
      <c r="B11" s="103"/>
      <c r="C11" s="103"/>
      <c r="D11" s="101"/>
      <c r="E11" s="101"/>
    </row>
    <row r="12" spans="1:5">
      <c r="A12" s="27"/>
      <c r="B12" s="27"/>
      <c r="C12" s="27"/>
      <c r="D12" s="27"/>
      <c r="E12" s="27"/>
    </row>
    <row r="13" spans="1:5" ht="13">
      <c r="A13" s="99"/>
      <c r="B13" s="34" t="s">
        <v>86</v>
      </c>
      <c r="C13" s="27"/>
      <c r="D13" s="27"/>
      <c r="E13" s="27"/>
    </row>
    <row r="14" spans="1:5" ht="13">
      <c r="A14" s="100" t="s">
        <v>91</v>
      </c>
      <c r="B14" s="101"/>
      <c r="C14" s="27"/>
      <c r="D14" s="27"/>
      <c r="E14" s="27"/>
    </row>
    <row r="15" spans="1:5">
      <c r="A15" s="27"/>
      <c r="B15" s="27"/>
      <c r="C15" s="27"/>
      <c r="D15" s="27"/>
      <c r="E15" s="27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SCHEDA 1 - SINTESI</vt:lpstr>
      <vt:lpstr>SCHEDA 2 - NOLEGGIO E AT</vt:lpstr>
      <vt:lpstr>SCHEDA 3 - PRESTAZIONI</vt:lpstr>
      <vt:lpstr>SCHEDA 4-REAGENTI E CONSUMABILI</vt:lpstr>
      <vt:lpstr>Scheda 5 -Prestazioni Opzionali</vt:lpstr>
      <vt:lpstr>'SCHEDA 1 - SINTESI'!Area_stampa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Mancarella Valentina</dc:creator>
  <cp:lastModifiedBy>v.mancarella</cp:lastModifiedBy>
  <cp:lastPrinted>2024-03-13T09:07:47Z</cp:lastPrinted>
  <dcterms:created xsi:type="dcterms:W3CDTF">2022-12-14T11:55:12Z</dcterms:created>
  <dcterms:modified xsi:type="dcterms:W3CDTF">2025-03-24T10:11:51Z</dcterms:modified>
</cp:coreProperties>
</file>