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l1\sam\SATAS\2020 gare\PA RECUPERO CREDITI\6 - documentazione definitiva\"/>
    </mc:Choice>
  </mc:AlternateContent>
  <xr:revisionPtr revIDLastSave="0" documentId="10_ncr:100000_{EB0F2299-11E8-4A62-B8E4-4A62D8B1F197}" xr6:coauthVersionLast="31" xr6:coauthVersionMax="31" xr10:uidLastSave="{00000000-0000-0000-0000-000000000000}"/>
  <bookViews>
    <workbookView xWindow="0" yWindow="0" windowWidth="20400" windowHeight="7245" xr2:uid="{98310F30-8313-42D3-8954-24A2F9A240B7}"/>
  </bookViews>
  <sheets>
    <sheet name="Prospetti AUSL" sheetId="2" r:id="rId1"/>
    <sheet name="prospetto AOSP" sheetId="3" r:id="rId2"/>
    <sheet name="prospetto IOR" sheetId="1" r:id="rId3"/>
    <sheet name="prospetto Imola" sheetId="4" r:id="rId4"/>
    <sheet name="Riepilogo totale" sheetId="5" r:id="rId5"/>
  </sheets>
  <definedNames>
    <definedName name="_xlnm.Print_Area" localSheetId="4">'Riepilogo totale'!$A$1:$M$7</definedName>
    <definedName name="_xlnm.Print_Titles" localSheetId="0">'Prospetti AUSL'!$1:$3</definedName>
    <definedName name="_xlnm.Print_Titles" localSheetId="1">'prospetto AOSP'!$1:$3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" i="5" l="1"/>
  <c r="F7" i="5"/>
  <c r="E7" i="5"/>
  <c r="D7" i="5"/>
  <c r="C7" i="5"/>
  <c r="B7" i="5"/>
  <c r="I6" i="5"/>
  <c r="K6" i="5" s="1"/>
  <c r="M6" i="5" s="1"/>
  <c r="H6" i="5"/>
  <c r="H7" i="5" s="1"/>
  <c r="J5" i="5"/>
  <c r="I5" i="5"/>
  <c r="I7" i="5" s="1"/>
  <c r="K4" i="5"/>
  <c r="M4" i="5" s="1"/>
  <c r="J4" i="5"/>
  <c r="M3" i="5"/>
  <c r="K3" i="5"/>
  <c r="J3" i="5"/>
  <c r="K5" i="5" l="1"/>
  <c r="M5" i="5" s="1"/>
  <c r="M7" i="5" s="1"/>
  <c r="J6" i="5"/>
  <c r="J7" i="5" s="1"/>
  <c r="B36" i="1"/>
  <c r="K7" i="5" l="1"/>
  <c r="B65" i="2"/>
  <c r="B89" i="3" l="1"/>
  <c r="B32" i="4" l="1"/>
  <c r="C32" i="4" l="1"/>
  <c r="C24" i="4"/>
  <c r="B24" i="4"/>
  <c r="C89" i="3" l="1"/>
  <c r="C81" i="3"/>
  <c r="B81" i="3"/>
  <c r="C65" i="2"/>
  <c r="C57" i="2"/>
  <c r="B57" i="2"/>
  <c r="C36" i="1"/>
  <c r="C28" i="1"/>
  <c r="B28" i="1"/>
</calcChain>
</file>

<file path=xl/sharedStrings.xml><?xml version="1.0" encoding="utf-8"?>
<sst xmlns="http://schemas.openxmlformats.org/spreadsheetml/2006/main" count="250" uniqueCount="166">
  <si>
    <t>NAZIONE (cittadinanza o luogo spedizione fattura</t>
  </si>
  <si>
    <t>numero indicativo pratiche o fatture</t>
  </si>
  <si>
    <t>importo</t>
  </si>
  <si>
    <t>ALBANIA</t>
  </si>
  <si>
    <t>ARGENTINA</t>
  </si>
  <si>
    <t>AUSTRALIA</t>
  </si>
  <si>
    <t>BELGIO</t>
  </si>
  <si>
    <t>BRASILE</t>
  </si>
  <si>
    <t>BULGARIA</t>
  </si>
  <si>
    <t>CINA POPOLARE</t>
  </si>
  <si>
    <t>EMIRATI ARABI UNITI</t>
  </si>
  <si>
    <t>FRANCIA</t>
  </si>
  <si>
    <t>GERMANIA</t>
  </si>
  <si>
    <t>GRECIA</t>
  </si>
  <si>
    <t>ISRAELE</t>
  </si>
  <si>
    <t>ITALIA</t>
  </si>
  <si>
    <t>LIBIA</t>
  </si>
  <si>
    <t>POLONIA</t>
  </si>
  <si>
    <t>REGNO UNITO</t>
  </si>
  <si>
    <t>ROMANIA</t>
  </si>
  <si>
    <t>RUSSIA, FEDERAZIONE</t>
  </si>
  <si>
    <t>SAN MARINO</t>
  </si>
  <si>
    <t>Serbia</t>
  </si>
  <si>
    <t>SPAGNA</t>
  </si>
  <si>
    <t>STATI UNITI D'AMERICA</t>
  </si>
  <si>
    <t>SVIZZERA</t>
  </si>
  <si>
    <t>UCRAINA</t>
  </si>
  <si>
    <t>anno formazione credito</t>
  </si>
  <si>
    <t>2010 e precedenti</t>
  </si>
  <si>
    <t>2011-2015</t>
  </si>
  <si>
    <t>2016-2018</t>
  </si>
  <si>
    <t>2019 e successivi</t>
  </si>
  <si>
    <t>Albania</t>
  </si>
  <si>
    <t>Angola</t>
  </si>
  <si>
    <t>Argentina</t>
  </si>
  <si>
    <t>Australia</t>
  </si>
  <si>
    <t>Belgio</t>
  </si>
  <si>
    <t>Brasile</t>
  </si>
  <si>
    <t>Bulgaria</t>
  </si>
  <si>
    <t>Camerun</t>
  </si>
  <si>
    <t>Canada</t>
  </si>
  <si>
    <t>Cina</t>
  </si>
  <si>
    <t>Colombia</t>
  </si>
  <si>
    <t>Corea, Repubblica (Corea del Sud)</t>
  </si>
  <si>
    <t>Costa d'Avorio</t>
  </si>
  <si>
    <t>Cuba</t>
  </si>
  <si>
    <t>Dominicana, Repubblica</t>
  </si>
  <si>
    <t>Egitto</t>
  </si>
  <si>
    <t>Emirati Arabi Uniti</t>
  </si>
  <si>
    <t>Eritrea</t>
  </si>
  <si>
    <t>Filippine</t>
  </si>
  <si>
    <t>Georgia</t>
  </si>
  <si>
    <t>Germania</t>
  </si>
  <si>
    <t>Ghana</t>
  </si>
  <si>
    <t>Giappone</t>
  </si>
  <si>
    <t>Grecia</t>
  </si>
  <si>
    <t>India</t>
  </si>
  <si>
    <t>Iran</t>
  </si>
  <si>
    <t>Irlanda</t>
  </si>
  <si>
    <t>Italia</t>
  </si>
  <si>
    <t>Libano</t>
  </si>
  <si>
    <t>Libia</t>
  </si>
  <si>
    <t>Macedonia</t>
  </si>
  <si>
    <t>Marocco</t>
  </si>
  <si>
    <t>Moldavia</t>
  </si>
  <si>
    <t>Moldova</t>
  </si>
  <si>
    <t>Norvegia</t>
  </si>
  <si>
    <t>Paesi Bassi</t>
  </si>
  <si>
    <t>Pakistan</t>
  </si>
  <si>
    <t>Polonia</t>
  </si>
  <si>
    <t>Regno Unito</t>
  </si>
  <si>
    <t>Rep. Ceca</t>
  </si>
  <si>
    <t>Romania</t>
  </si>
  <si>
    <t>Russa, Federazione</t>
  </si>
  <si>
    <t>Russia</t>
  </si>
  <si>
    <t>Senegal</t>
  </si>
  <si>
    <t>Spagna</t>
  </si>
  <si>
    <t>Stati Uniti d'America</t>
  </si>
  <si>
    <t>Svizzera</t>
  </si>
  <si>
    <t>Tanzania</t>
  </si>
  <si>
    <t>Tunisia</t>
  </si>
  <si>
    <t>Turchia</t>
  </si>
  <si>
    <t>Ucraina</t>
  </si>
  <si>
    <t>Venezuela</t>
  </si>
  <si>
    <t>ALGERIA</t>
  </si>
  <si>
    <t>AZERBAIJAN (REPUBBLICA DELLA)</t>
  </si>
  <si>
    <t>BANGLADESH</t>
  </si>
  <si>
    <t>BIELORUSSIA</t>
  </si>
  <si>
    <t>BOSNIA</t>
  </si>
  <si>
    <t>BOSNIA-ERZEGOVINA (REP. DI)</t>
  </si>
  <si>
    <t>BURUNDI</t>
  </si>
  <si>
    <t>CAMERUN</t>
  </si>
  <si>
    <t>CANADA</t>
  </si>
  <si>
    <t>CAPO VERDE</t>
  </si>
  <si>
    <t>CINA</t>
  </si>
  <si>
    <t>CONGO</t>
  </si>
  <si>
    <t>CONGO REP. DEMOCRATICA (ZAIRE)</t>
  </si>
  <si>
    <t>COREA DEL SUD</t>
  </si>
  <si>
    <t>COSTA D'AVORIO</t>
  </si>
  <si>
    <t>CROAZIA</t>
  </si>
  <si>
    <t>CUBA</t>
  </si>
  <si>
    <t>EGITTO</t>
  </si>
  <si>
    <t>ERITREA</t>
  </si>
  <si>
    <t>ETIOPIA</t>
  </si>
  <si>
    <t>FILIPPINE</t>
  </si>
  <si>
    <t>FINLANDIA</t>
  </si>
  <si>
    <t>GEORGIA</t>
  </si>
  <si>
    <t>GHANA</t>
  </si>
  <si>
    <t>GIORDANIA</t>
  </si>
  <si>
    <t>INDIA</t>
  </si>
  <si>
    <t>IRAN</t>
  </si>
  <si>
    <t>IRLANDA</t>
  </si>
  <si>
    <t>KOSOVO</t>
  </si>
  <si>
    <t>LITUANIA</t>
  </si>
  <si>
    <t>MACEDONIA</t>
  </si>
  <si>
    <t>MALI</t>
  </si>
  <si>
    <t>MALTA</t>
  </si>
  <si>
    <t>MAROCCO</t>
  </si>
  <si>
    <t>MAURITIUS</t>
  </si>
  <si>
    <t>MESSICO</t>
  </si>
  <si>
    <t>MOLDAVA (REPUBBLICA DELLA)</t>
  </si>
  <si>
    <t>MOLDAVIA</t>
  </si>
  <si>
    <t>MONTENEGRO</t>
  </si>
  <si>
    <t>NIGERIA</t>
  </si>
  <si>
    <t>PAESI BASSI</t>
  </si>
  <si>
    <t>PAKISTAN</t>
  </si>
  <si>
    <t>PERU'</t>
  </si>
  <si>
    <t>RUSSIA</t>
  </si>
  <si>
    <t>SENEGAL</t>
  </si>
  <si>
    <t>SERBIA (REPUBBLICA DI)</t>
  </si>
  <si>
    <t>SLOVACCA (REPUBBLICA)</t>
  </si>
  <si>
    <t>SRI LANKA</t>
  </si>
  <si>
    <t>SUDAFRICANA (REPUBBLICA)</t>
  </si>
  <si>
    <t>SUDAN</t>
  </si>
  <si>
    <t>SVEZIA</t>
  </si>
  <si>
    <t>TOGO</t>
  </si>
  <si>
    <t>TUNISIA</t>
  </si>
  <si>
    <t>TURCHIA</t>
  </si>
  <si>
    <t>U.S.A.</t>
  </si>
  <si>
    <t>UNGHERIA</t>
  </si>
  <si>
    <t>URUGUAY</t>
  </si>
  <si>
    <t>YEMEN</t>
  </si>
  <si>
    <t>Ceca (Repubblica Ceca)</t>
  </si>
  <si>
    <t>Cile</t>
  </si>
  <si>
    <t>Finlandia</t>
  </si>
  <si>
    <t>Francia</t>
  </si>
  <si>
    <t>Giordania</t>
  </si>
  <si>
    <t>Nigeria</t>
  </si>
  <si>
    <t>TOTALI</t>
  </si>
  <si>
    <t>AZIENDA USL BOLOGNA</t>
  </si>
  <si>
    <t>AZIENDA OSPEDALIERA UNIVERSITARIA S.ORSOLA MALPIGHI</t>
  </si>
  <si>
    <t>ISTITUTO ORTOPEDICO RIZZOLI BOLOGNA</t>
  </si>
  <si>
    <t>AZIENDA USL IMOLA</t>
  </si>
  <si>
    <t>AOSP BOLOGNA</t>
  </si>
  <si>
    <t>AUSL BOLOGNA</t>
  </si>
  <si>
    <t>IOR</t>
  </si>
  <si>
    <t>IMOLA</t>
  </si>
  <si>
    <t>TOTALE</t>
  </si>
  <si>
    <t>totale</t>
  </si>
  <si>
    <t>NAZIONE</t>
  </si>
  <si>
    <t>pratiche</t>
  </si>
  <si>
    <t>percentuale  massima</t>
  </si>
  <si>
    <t>importo valore a base di gara</t>
  </si>
  <si>
    <t>2010 E PRECEDENTI</t>
  </si>
  <si>
    <t>2019 E SUCCESSIVI</t>
  </si>
  <si>
    <t>Totale complessivo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</si>
</sst>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00\ _€_-;\-* #,##0.000\ _€_-;_-* &quot;-&quot;??\ _€_-;_-@_-"/>
    <numFmt numFmtId="166" formatCode="#,##0.00_ ;\-#,##0.00\ "/>
    <numFmt numFmtId="167" formatCode="#,##0_ ;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7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3" fontId="2" fillId="0" borderId="3" xfId="1" applyFont="1" applyBorder="1" applyAlignment="1">
      <alignment horizontal="center" vertical="center"/>
    </xf>
    <xf numFmtId="0" fontId="0" fillId="0" borderId="4" xfId="0" applyBorder="1"/>
    <xf numFmtId="0" fontId="0" fillId="0" borderId="5" xfId="0" applyBorder="1"/>
    <xf numFmtId="43" fontId="0" fillId="0" borderId="6" xfId="1" applyFont="1" applyBorder="1"/>
    <xf numFmtId="0" fontId="0" fillId="0" borderId="7" xfId="0" applyBorder="1"/>
    <xf numFmtId="0" fontId="0" fillId="0" borderId="8" xfId="0" applyBorder="1"/>
    <xf numFmtId="43" fontId="0" fillId="0" borderId="9" xfId="1" applyFont="1" applyBorder="1"/>
    <xf numFmtId="0" fontId="0" fillId="0" borderId="10" xfId="0" applyBorder="1"/>
    <xf numFmtId="0" fontId="0" fillId="0" borderId="11" xfId="0" applyBorder="1"/>
    <xf numFmtId="43" fontId="0" fillId="0" borderId="12" xfId="1" applyFont="1" applyBorder="1"/>
    <xf numFmtId="164" fontId="2" fillId="0" borderId="11" xfId="1" applyNumberFormat="1" applyFont="1" applyBorder="1" applyAlignment="1">
      <alignment horizontal="center"/>
    </xf>
    <xf numFmtId="43" fontId="0" fillId="0" borderId="5" xfId="1" applyFont="1" applyBorder="1"/>
    <xf numFmtId="43" fontId="0" fillId="0" borderId="8" xfId="1" applyFont="1" applyBorder="1"/>
    <xf numFmtId="43" fontId="0" fillId="0" borderId="11" xfId="1" applyFont="1" applyBorder="1"/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1" xfId="0" applyBorder="1" applyAlignment="1">
      <alignment horizontal="center"/>
    </xf>
    <xf numFmtId="43" fontId="2" fillId="0" borderId="12" xfId="1" applyFont="1" applyBorder="1"/>
    <xf numFmtId="0" fontId="0" fillId="0" borderId="0" xfId="0" applyAlignment="1">
      <alignment horizontal="center"/>
    </xf>
    <xf numFmtId="43" fontId="0" fillId="0" borderId="0" xfId="1" applyFont="1"/>
    <xf numFmtId="43" fontId="2" fillId="0" borderId="3" xfId="2" applyFont="1" applyBorder="1" applyAlignment="1">
      <alignment horizontal="center" vertical="center"/>
    </xf>
    <xf numFmtId="43" fontId="0" fillId="0" borderId="6" xfId="2" applyFont="1" applyBorder="1"/>
    <xf numFmtId="43" fontId="0" fillId="0" borderId="9" xfId="2" applyFont="1" applyBorder="1"/>
    <xf numFmtId="43" fontId="0" fillId="0" borderId="12" xfId="2" applyFont="1" applyBorder="1"/>
    <xf numFmtId="164" fontId="2" fillId="0" borderId="11" xfId="2" applyNumberFormat="1" applyFont="1" applyBorder="1" applyAlignment="1">
      <alignment horizontal="center"/>
    </xf>
    <xf numFmtId="43" fontId="0" fillId="0" borderId="0" xfId="2" applyFont="1"/>
    <xf numFmtId="43" fontId="0" fillId="0" borderId="5" xfId="2" applyFont="1" applyBorder="1"/>
    <xf numFmtId="0" fontId="0" fillId="0" borderId="0" xfId="0" applyBorder="1" applyAlignment="1">
      <alignment horizontal="center"/>
    </xf>
    <xf numFmtId="43" fontId="0" fillId="0" borderId="8" xfId="2" applyFont="1" applyBorder="1"/>
    <xf numFmtId="43" fontId="0" fillId="0" borderId="11" xfId="2" applyFont="1" applyBorder="1"/>
    <xf numFmtId="43" fontId="2" fillId="0" borderId="11" xfId="2" applyNumberFormat="1" applyFont="1" applyBorder="1" applyAlignment="1">
      <alignment horizontal="center"/>
    </xf>
    <xf numFmtId="0" fontId="2" fillId="0" borderId="2" xfId="0" applyFont="1" applyFill="1" applyBorder="1"/>
    <xf numFmtId="164" fontId="0" fillId="0" borderId="0" xfId="1" applyNumberFormat="1" applyFont="1"/>
    <xf numFmtId="0" fontId="4" fillId="0" borderId="0" xfId="0" applyFont="1"/>
    <xf numFmtId="0" fontId="2" fillId="0" borderId="1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165" fontId="0" fillId="0" borderId="0" xfId="0" applyNumberFormat="1"/>
    <xf numFmtId="165" fontId="2" fillId="0" borderId="3" xfId="1" applyNumberFormat="1" applyFont="1" applyBorder="1" applyAlignment="1">
      <alignment horizontal="center" vertical="center"/>
    </xf>
    <xf numFmtId="165" fontId="0" fillId="0" borderId="6" xfId="1" applyNumberFormat="1" applyFont="1" applyBorder="1"/>
    <xf numFmtId="165" fontId="0" fillId="0" borderId="9" xfId="1" applyNumberFormat="1" applyFont="1" applyBorder="1"/>
    <xf numFmtId="165" fontId="0" fillId="0" borderId="12" xfId="1" applyNumberFormat="1" applyFont="1" applyBorder="1"/>
    <xf numFmtId="165" fontId="2" fillId="0" borderId="11" xfId="1" applyNumberFormat="1" applyFont="1" applyBorder="1" applyAlignment="1">
      <alignment horizontal="center"/>
    </xf>
    <xf numFmtId="165" fontId="0" fillId="0" borderId="0" xfId="2" applyNumberFormat="1" applyFont="1"/>
    <xf numFmtId="165" fontId="2" fillId="0" borderId="2" xfId="0" applyNumberFormat="1" applyFont="1" applyBorder="1" applyAlignment="1">
      <alignment horizontal="center" vertical="center" wrapText="1"/>
    </xf>
    <xf numFmtId="165" fontId="0" fillId="0" borderId="5" xfId="2" applyNumberFormat="1" applyFont="1" applyBorder="1"/>
    <xf numFmtId="165" fontId="0" fillId="0" borderId="8" xfId="2" applyNumberFormat="1" applyFont="1" applyBorder="1"/>
    <xf numFmtId="165" fontId="0" fillId="0" borderId="11" xfId="2" applyNumberFormat="1" applyFont="1" applyBorder="1"/>
    <xf numFmtId="165" fontId="2" fillId="0" borderId="11" xfId="2" applyNumberFormat="1" applyFont="1" applyBorder="1" applyAlignment="1">
      <alignment horizontal="center"/>
    </xf>
    <xf numFmtId="0" fontId="0" fillId="0" borderId="13" xfId="0" applyBorder="1"/>
    <xf numFmtId="0" fontId="0" fillId="2" borderId="13" xfId="0" applyFill="1" applyBorder="1"/>
    <xf numFmtId="0" fontId="2" fillId="2" borderId="13" xfId="0" applyFont="1" applyFill="1" applyBorder="1"/>
    <xf numFmtId="0" fontId="0" fillId="3" borderId="13" xfId="0" applyFill="1" applyBorder="1" applyAlignment="1">
      <alignment horizontal="center"/>
    </xf>
    <xf numFmtId="43" fontId="0" fillId="3" borderId="13" xfId="1" applyFont="1" applyFill="1" applyBorder="1" applyAlignment="1">
      <alignment horizontal="center"/>
    </xf>
    <xf numFmtId="3" fontId="0" fillId="3" borderId="13" xfId="0" applyNumberFormat="1" applyFill="1" applyBorder="1" applyAlignment="1">
      <alignment horizontal="center"/>
    </xf>
    <xf numFmtId="43" fontId="0" fillId="3" borderId="13" xfId="1" applyFont="1" applyFill="1" applyBorder="1" applyAlignment="1">
      <alignment horizontal="center" wrapText="1"/>
    </xf>
    <xf numFmtId="0" fontId="0" fillId="3" borderId="13" xfId="0" applyFill="1" applyBorder="1" applyAlignment="1">
      <alignment wrapText="1"/>
    </xf>
    <xf numFmtId="43" fontId="0" fillId="0" borderId="13" xfId="1" applyFont="1" applyBorder="1"/>
    <xf numFmtId="3" fontId="0" fillId="0" borderId="13" xfId="1" applyNumberFormat="1" applyFont="1" applyBorder="1"/>
    <xf numFmtId="4" fontId="0" fillId="0" borderId="13" xfId="1" applyNumberFormat="1" applyFont="1" applyBorder="1"/>
    <xf numFmtId="3" fontId="0" fillId="0" borderId="13" xfId="0" applyNumberFormat="1" applyBorder="1"/>
    <xf numFmtId="3" fontId="2" fillId="0" borderId="13" xfId="1" applyNumberFormat="1" applyFont="1" applyBorder="1"/>
    <xf numFmtId="4" fontId="2" fillId="0" borderId="13" xfId="1" applyNumberFormat="1" applyFont="1" applyBorder="1"/>
    <xf numFmtId="9" fontId="0" fillId="0" borderId="13" xfId="0" applyNumberFormat="1" applyBorder="1"/>
    <xf numFmtId="4" fontId="0" fillId="0" borderId="13" xfId="0" applyNumberFormat="1" applyBorder="1"/>
    <xf numFmtId="3" fontId="0" fillId="4" borderId="13" xfId="0" applyNumberFormat="1" applyFill="1" applyBorder="1"/>
    <xf numFmtId="4" fontId="0" fillId="4" borderId="13" xfId="0" applyNumberFormat="1" applyFill="1" applyBorder="1"/>
    <xf numFmtId="4" fontId="0" fillId="4" borderId="13" xfId="1" applyNumberFormat="1" applyFont="1" applyFill="1" applyBorder="1"/>
    <xf numFmtId="0" fontId="2" fillId="3" borderId="13" xfId="0" applyFont="1" applyFill="1" applyBorder="1"/>
    <xf numFmtId="3" fontId="2" fillId="3" borderId="13" xfId="0" applyNumberFormat="1" applyFont="1" applyFill="1" applyBorder="1"/>
    <xf numFmtId="166" fontId="2" fillId="3" borderId="13" xfId="1" applyNumberFormat="1" applyFont="1" applyFill="1" applyBorder="1" applyAlignment="1">
      <alignment horizontal="right"/>
    </xf>
    <xf numFmtId="166" fontId="2" fillId="3" borderId="13" xfId="1" applyNumberFormat="1" applyFont="1" applyFill="1" applyBorder="1"/>
    <xf numFmtId="167" fontId="2" fillId="3" borderId="13" xfId="1" applyNumberFormat="1" applyFont="1" applyFill="1" applyBorder="1"/>
    <xf numFmtId="0" fontId="5" fillId="2" borderId="13" xfId="0" applyFont="1" applyFill="1" applyBorder="1" applyAlignment="1">
      <alignment horizontal="center"/>
    </xf>
  </cellXfs>
  <cellStyles count="3">
    <cellStyle name="Migliaia" xfId="1" builtinId="3"/>
    <cellStyle name="Migliaia 2" xfId="2" xr:uid="{06404CB1-89DA-4A2E-BC6E-6A1E9CD6156C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222BF-F4FB-4852-96A3-8A3FE13DEFF8}">
  <sheetPr>
    <pageSetUpPr fitToPage="1"/>
  </sheetPr>
  <dimension ref="A1:C65"/>
  <sheetViews>
    <sheetView tabSelected="1" topLeftCell="A10" workbookViewId="0">
      <selection activeCell="A20" sqref="A20"/>
    </sheetView>
  </sheetViews>
  <sheetFormatPr defaultRowHeight="15" x14ac:dyDescent="0.25"/>
  <cols>
    <col min="1" max="1" width="31.7109375" bestFit="1" customWidth="1"/>
    <col min="2" max="2" width="9.85546875" style="21" bestFit="1" customWidth="1"/>
    <col min="3" max="3" width="18.85546875" style="22" bestFit="1" customWidth="1"/>
  </cols>
  <sheetData>
    <row r="1" spans="1:3" ht="18.75" x14ac:dyDescent="0.3">
      <c r="A1" s="36" t="s">
        <v>149</v>
      </c>
    </row>
    <row r="2" spans="1:3" ht="15.75" thickBot="1" x14ac:dyDescent="0.3"/>
    <row r="3" spans="1:3" ht="60.75" thickBot="1" x14ac:dyDescent="0.3">
      <c r="A3" s="1" t="s">
        <v>0</v>
      </c>
      <c r="B3" s="2" t="s">
        <v>1</v>
      </c>
      <c r="C3" s="3" t="s">
        <v>2</v>
      </c>
    </row>
    <row r="4" spans="1:3" x14ac:dyDescent="0.25">
      <c r="A4" s="4" t="s">
        <v>32</v>
      </c>
      <c r="B4" s="17">
        <v>85</v>
      </c>
      <c r="C4" s="6">
        <v>311935.53999999992</v>
      </c>
    </row>
    <row r="5" spans="1:3" x14ac:dyDescent="0.25">
      <c r="A5" s="7" t="s">
        <v>33</v>
      </c>
      <c r="B5" s="18">
        <v>1</v>
      </c>
      <c r="C5" s="9">
        <v>3892.66</v>
      </c>
    </row>
    <row r="6" spans="1:3" x14ac:dyDescent="0.25">
      <c r="A6" s="7" t="s">
        <v>34</v>
      </c>
      <c r="B6" s="18">
        <v>7</v>
      </c>
      <c r="C6" s="9">
        <v>55589.719999999994</v>
      </c>
    </row>
    <row r="7" spans="1:3" x14ac:dyDescent="0.25">
      <c r="A7" s="7" t="s">
        <v>35</v>
      </c>
      <c r="B7" s="18">
        <v>1</v>
      </c>
      <c r="C7" s="9">
        <v>2268.79</v>
      </c>
    </row>
    <row r="8" spans="1:3" x14ac:dyDescent="0.25">
      <c r="A8" s="7" t="s">
        <v>36</v>
      </c>
      <c r="B8" s="18">
        <v>1</v>
      </c>
      <c r="C8" s="9">
        <v>755.18</v>
      </c>
    </row>
    <row r="9" spans="1:3" x14ac:dyDescent="0.25">
      <c r="A9" s="7" t="s">
        <v>37</v>
      </c>
      <c r="B9" s="18">
        <v>9</v>
      </c>
      <c r="C9" s="9">
        <v>27355.82</v>
      </c>
    </row>
    <row r="10" spans="1:3" x14ac:dyDescent="0.25">
      <c r="A10" s="7" t="s">
        <v>38</v>
      </c>
      <c r="B10" s="18">
        <v>1</v>
      </c>
      <c r="C10" s="9">
        <v>1384.46</v>
      </c>
    </row>
    <row r="11" spans="1:3" x14ac:dyDescent="0.25">
      <c r="A11" s="7" t="s">
        <v>39</v>
      </c>
      <c r="B11" s="18">
        <v>4</v>
      </c>
      <c r="C11" s="9">
        <v>12615.08</v>
      </c>
    </row>
    <row r="12" spans="1:3" x14ac:dyDescent="0.25">
      <c r="A12" s="7" t="s">
        <v>40</v>
      </c>
      <c r="B12" s="18">
        <v>4</v>
      </c>
      <c r="C12" s="9">
        <v>12251.13</v>
      </c>
    </row>
    <row r="13" spans="1:3" x14ac:dyDescent="0.25">
      <c r="A13" s="7" t="s">
        <v>41</v>
      </c>
      <c r="B13" s="18">
        <v>1</v>
      </c>
      <c r="C13" s="9">
        <v>12602.74</v>
      </c>
    </row>
    <row r="14" spans="1:3" x14ac:dyDescent="0.25">
      <c r="A14" s="7" t="s">
        <v>42</v>
      </c>
      <c r="B14" s="18">
        <v>1</v>
      </c>
      <c r="C14" s="9">
        <v>7742.53</v>
      </c>
    </row>
    <row r="15" spans="1:3" x14ac:dyDescent="0.25">
      <c r="A15" s="7" t="s">
        <v>43</v>
      </c>
      <c r="B15" s="18">
        <v>1</v>
      </c>
      <c r="C15" s="9">
        <v>4340.97</v>
      </c>
    </row>
    <row r="16" spans="1:3" x14ac:dyDescent="0.25">
      <c r="A16" s="7" t="s">
        <v>44</v>
      </c>
      <c r="B16" s="18">
        <v>1</v>
      </c>
      <c r="C16" s="9">
        <v>3674.25</v>
      </c>
    </row>
    <row r="17" spans="1:3" x14ac:dyDescent="0.25">
      <c r="A17" s="7" t="s">
        <v>45</v>
      </c>
      <c r="B17" s="18">
        <v>1</v>
      </c>
      <c r="C17" s="9">
        <v>1766.85</v>
      </c>
    </row>
    <row r="18" spans="1:3" x14ac:dyDescent="0.25">
      <c r="A18" s="7" t="s">
        <v>46</v>
      </c>
      <c r="B18" s="18">
        <v>1</v>
      </c>
      <c r="C18" s="9">
        <v>4664.3</v>
      </c>
    </row>
    <row r="19" spans="1:3" x14ac:dyDescent="0.25">
      <c r="A19" s="7" t="s">
        <v>47</v>
      </c>
      <c r="B19" s="18">
        <v>2</v>
      </c>
      <c r="C19" s="9">
        <v>6105.93</v>
      </c>
    </row>
    <row r="20" spans="1:3" x14ac:dyDescent="0.25">
      <c r="A20" s="7" t="s">
        <v>48</v>
      </c>
      <c r="B20" s="18">
        <v>2</v>
      </c>
      <c r="C20" s="9">
        <v>41792.15</v>
      </c>
    </row>
    <row r="21" spans="1:3" x14ac:dyDescent="0.25">
      <c r="A21" s="7" t="s">
        <v>49</v>
      </c>
      <c r="B21" s="18">
        <v>1</v>
      </c>
      <c r="C21" s="9">
        <v>192.81</v>
      </c>
    </row>
    <row r="22" spans="1:3" x14ac:dyDescent="0.25">
      <c r="A22" s="7" t="s">
        <v>50</v>
      </c>
      <c r="B22" s="18">
        <v>1</v>
      </c>
      <c r="C22" s="9">
        <v>447</v>
      </c>
    </row>
    <row r="23" spans="1:3" x14ac:dyDescent="0.25">
      <c r="A23" s="7" t="s">
        <v>51</v>
      </c>
      <c r="B23" s="18">
        <v>3</v>
      </c>
      <c r="C23" s="9">
        <v>8888.7900000000009</v>
      </c>
    </row>
    <row r="24" spans="1:3" x14ac:dyDescent="0.25">
      <c r="A24" s="7" t="s">
        <v>52</v>
      </c>
      <c r="B24" s="18">
        <v>3</v>
      </c>
      <c r="C24" s="9">
        <v>16998.03</v>
      </c>
    </row>
    <row r="25" spans="1:3" x14ac:dyDescent="0.25">
      <c r="A25" s="7" t="s">
        <v>53</v>
      </c>
      <c r="B25" s="18">
        <v>2</v>
      </c>
      <c r="C25" s="9">
        <v>3104.7799999999997</v>
      </c>
    </row>
    <row r="26" spans="1:3" x14ac:dyDescent="0.25">
      <c r="A26" s="7" t="s">
        <v>54</v>
      </c>
      <c r="B26" s="18">
        <v>1</v>
      </c>
      <c r="C26" s="9">
        <v>801.81</v>
      </c>
    </row>
    <row r="27" spans="1:3" x14ac:dyDescent="0.25">
      <c r="A27" s="7" t="s">
        <v>55</v>
      </c>
      <c r="B27" s="18">
        <v>1</v>
      </c>
      <c r="C27" s="9">
        <v>8130.3</v>
      </c>
    </row>
    <row r="28" spans="1:3" x14ac:dyDescent="0.25">
      <c r="A28" s="7" t="s">
        <v>56</v>
      </c>
      <c r="B28" s="18">
        <v>2</v>
      </c>
      <c r="C28" s="9">
        <v>1035.5</v>
      </c>
    </row>
    <row r="29" spans="1:3" x14ac:dyDescent="0.25">
      <c r="A29" s="7" t="s">
        <v>57</v>
      </c>
      <c r="B29" s="18">
        <v>4</v>
      </c>
      <c r="C29" s="9">
        <v>6854.03</v>
      </c>
    </row>
    <row r="30" spans="1:3" x14ac:dyDescent="0.25">
      <c r="A30" s="7" t="s">
        <v>58</v>
      </c>
      <c r="B30" s="18">
        <v>1</v>
      </c>
      <c r="C30" s="9">
        <v>14820</v>
      </c>
    </row>
    <row r="31" spans="1:3" x14ac:dyDescent="0.25">
      <c r="A31" s="7" t="s">
        <v>59</v>
      </c>
      <c r="B31" s="18">
        <v>75</v>
      </c>
      <c r="C31" s="9">
        <v>183978.48999999996</v>
      </c>
    </row>
    <row r="32" spans="1:3" x14ac:dyDescent="0.25">
      <c r="A32" s="7" t="s">
        <v>60</v>
      </c>
      <c r="B32" s="18">
        <v>1</v>
      </c>
      <c r="C32" s="9">
        <v>4702.29</v>
      </c>
    </row>
    <row r="33" spans="1:3" x14ac:dyDescent="0.25">
      <c r="A33" s="7" t="s">
        <v>61</v>
      </c>
      <c r="B33" s="18">
        <v>1</v>
      </c>
      <c r="C33" s="9">
        <v>4221.87</v>
      </c>
    </row>
    <row r="34" spans="1:3" x14ac:dyDescent="0.25">
      <c r="A34" s="7" t="s">
        <v>62</v>
      </c>
      <c r="B34" s="18">
        <v>2</v>
      </c>
      <c r="C34" s="9">
        <v>16816.87</v>
      </c>
    </row>
    <row r="35" spans="1:3" x14ac:dyDescent="0.25">
      <c r="A35" s="7" t="s">
        <v>63</v>
      </c>
      <c r="B35" s="18">
        <v>15</v>
      </c>
      <c r="C35" s="9">
        <v>31976.98</v>
      </c>
    </row>
    <row r="36" spans="1:3" x14ac:dyDescent="0.25">
      <c r="A36" s="7" t="s">
        <v>64</v>
      </c>
      <c r="B36" s="18">
        <v>11</v>
      </c>
      <c r="C36" s="9">
        <v>38041.82</v>
      </c>
    </row>
    <row r="37" spans="1:3" x14ac:dyDescent="0.25">
      <c r="A37" s="7" t="s">
        <v>65</v>
      </c>
      <c r="B37" s="18">
        <v>9</v>
      </c>
      <c r="C37" s="9">
        <v>42112.36</v>
      </c>
    </row>
    <row r="38" spans="1:3" x14ac:dyDescent="0.25">
      <c r="A38" s="7" t="s">
        <v>66</v>
      </c>
      <c r="B38" s="18">
        <v>1</v>
      </c>
      <c r="C38" s="9">
        <v>1021</v>
      </c>
    </row>
    <row r="39" spans="1:3" x14ac:dyDescent="0.25">
      <c r="A39" s="7" t="s">
        <v>67</v>
      </c>
      <c r="B39" s="18">
        <v>3</v>
      </c>
      <c r="C39" s="9">
        <v>17841.46</v>
      </c>
    </row>
    <row r="40" spans="1:3" x14ac:dyDescent="0.25">
      <c r="A40" s="7" t="s">
        <v>68</v>
      </c>
      <c r="B40" s="18">
        <v>2</v>
      </c>
      <c r="C40" s="9">
        <v>10572.630000000001</v>
      </c>
    </row>
    <row r="41" spans="1:3" x14ac:dyDescent="0.25">
      <c r="A41" s="7" t="s">
        <v>69</v>
      </c>
      <c r="B41" s="18">
        <v>7</v>
      </c>
      <c r="C41" s="9">
        <v>22437.21</v>
      </c>
    </row>
    <row r="42" spans="1:3" x14ac:dyDescent="0.25">
      <c r="A42" s="7" t="s">
        <v>70</v>
      </c>
      <c r="B42" s="18">
        <v>5</v>
      </c>
      <c r="C42" s="9">
        <v>9945.1200000000008</v>
      </c>
    </row>
    <row r="43" spans="1:3" x14ac:dyDescent="0.25">
      <c r="A43" s="7" t="s">
        <v>71</v>
      </c>
      <c r="B43" s="18">
        <v>1</v>
      </c>
      <c r="C43" s="9">
        <v>1101</v>
      </c>
    </row>
    <row r="44" spans="1:3" x14ac:dyDescent="0.25">
      <c r="A44" s="7" t="s">
        <v>72</v>
      </c>
      <c r="B44" s="18">
        <v>21</v>
      </c>
      <c r="C44" s="9">
        <v>56066.470000000008</v>
      </c>
    </row>
    <row r="45" spans="1:3" x14ac:dyDescent="0.25">
      <c r="A45" s="7" t="s">
        <v>73</v>
      </c>
      <c r="B45" s="18">
        <v>4</v>
      </c>
      <c r="C45" s="9">
        <v>13771.84</v>
      </c>
    </row>
    <row r="46" spans="1:3" x14ac:dyDescent="0.25">
      <c r="A46" s="7" t="s">
        <v>74</v>
      </c>
      <c r="B46" s="18">
        <v>1</v>
      </c>
      <c r="C46" s="9">
        <v>4162.87</v>
      </c>
    </row>
    <row r="47" spans="1:3" x14ac:dyDescent="0.25">
      <c r="A47" s="7" t="s">
        <v>75</v>
      </c>
      <c r="B47" s="18">
        <v>2</v>
      </c>
      <c r="C47" s="9">
        <v>4148.29</v>
      </c>
    </row>
    <row r="48" spans="1:3" x14ac:dyDescent="0.25">
      <c r="A48" s="7" t="s">
        <v>22</v>
      </c>
      <c r="B48" s="18">
        <v>6</v>
      </c>
      <c r="C48" s="9">
        <v>27123.069999999996</v>
      </c>
    </row>
    <row r="49" spans="1:3" x14ac:dyDescent="0.25">
      <c r="A49" s="7" t="s">
        <v>76</v>
      </c>
      <c r="B49" s="18">
        <v>6</v>
      </c>
      <c r="C49" s="9">
        <v>27346.32</v>
      </c>
    </row>
    <row r="50" spans="1:3" x14ac:dyDescent="0.25">
      <c r="A50" s="7" t="s">
        <v>77</v>
      </c>
      <c r="B50" s="18">
        <v>21</v>
      </c>
      <c r="C50" s="9">
        <v>94723.73000000001</v>
      </c>
    </row>
    <row r="51" spans="1:3" x14ac:dyDescent="0.25">
      <c r="A51" s="7" t="s">
        <v>78</v>
      </c>
      <c r="B51" s="18">
        <v>2</v>
      </c>
      <c r="C51" s="9">
        <v>1874.47</v>
      </c>
    </row>
    <row r="52" spans="1:3" x14ac:dyDescent="0.25">
      <c r="A52" s="7" t="s">
        <v>79</v>
      </c>
      <c r="B52" s="18">
        <v>1</v>
      </c>
      <c r="C52" s="9">
        <v>2050.4899999999998</v>
      </c>
    </row>
    <row r="53" spans="1:3" x14ac:dyDescent="0.25">
      <c r="A53" s="7" t="s">
        <v>80</v>
      </c>
      <c r="B53" s="18">
        <v>4</v>
      </c>
      <c r="C53" s="9">
        <v>9198.35</v>
      </c>
    </row>
    <row r="54" spans="1:3" x14ac:dyDescent="0.25">
      <c r="A54" s="7" t="s">
        <v>81</v>
      </c>
      <c r="B54" s="18">
        <v>3</v>
      </c>
      <c r="C54" s="9">
        <v>11206.25</v>
      </c>
    </row>
    <row r="55" spans="1:3" x14ac:dyDescent="0.25">
      <c r="A55" s="7" t="s">
        <v>82</v>
      </c>
      <c r="B55" s="18">
        <v>8</v>
      </c>
      <c r="C55" s="9">
        <v>51860.779999999992</v>
      </c>
    </row>
    <row r="56" spans="1:3" ht="15.75" thickBot="1" x14ac:dyDescent="0.3">
      <c r="A56" s="10" t="s">
        <v>83</v>
      </c>
      <c r="B56" s="19">
        <v>1</v>
      </c>
      <c r="C56" s="12">
        <v>126.47</v>
      </c>
    </row>
    <row r="57" spans="1:3" ht="15.75" thickBot="1" x14ac:dyDescent="0.3">
      <c r="A57" s="34" t="s">
        <v>148</v>
      </c>
      <c r="B57" s="37">
        <f>SUM(B4:B56)</f>
        <v>355</v>
      </c>
      <c r="C57" s="20">
        <f>SUM(C4:C56)</f>
        <v>1260439.6499999999</v>
      </c>
    </row>
    <row r="58" spans="1:3" x14ac:dyDescent="0.25">
      <c r="C58" s="28"/>
    </row>
    <row r="59" spans="1:3" ht="15.75" thickBot="1" x14ac:dyDescent="0.3">
      <c r="C59" s="28"/>
    </row>
    <row r="60" spans="1:3" ht="60.75" thickBot="1" x14ac:dyDescent="0.3">
      <c r="A60" s="2" t="s">
        <v>27</v>
      </c>
      <c r="B60" s="2" t="s">
        <v>1</v>
      </c>
      <c r="C60" s="2" t="s">
        <v>2</v>
      </c>
    </row>
    <row r="61" spans="1:3" x14ac:dyDescent="0.25">
      <c r="A61" s="5" t="s">
        <v>28</v>
      </c>
      <c r="B61" s="30">
        <v>78</v>
      </c>
      <c r="C61" s="29">
        <v>272829.88999999996</v>
      </c>
    </row>
    <row r="62" spans="1:3" x14ac:dyDescent="0.25">
      <c r="A62" s="8" t="s">
        <v>29</v>
      </c>
      <c r="B62" s="30">
        <v>101</v>
      </c>
      <c r="C62" s="31">
        <v>261245.84</v>
      </c>
    </row>
    <row r="63" spans="1:3" x14ac:dyDescent="0.25">
      <c r="A63" s="8" t="s">
        <v>30</v>
      </c>
      <c r="B63" s="30">
        <v>160</v>
      </c>
      <c r="C63" s="31">
        <v>604990.46</v>
      </c>
    </row>
    <row r="64" spans="1:3" ht="15.75" thickBot="1" x14ac:dyDescent="0.3">
      <c r="A64" s="11" t="s">
        <v>31</v>
      </c>
      <c r="B64" s="30">
        <v>18</v>
      </c>
      <c r="C64" s="32">
        <v>121373.46</v>
      </c>
    </row>
    <row r="65" spans="1:3" ht="15.75" thickBot="1" x14ac:dyDescent="0.3">
      <c r="A65" s="34" t="s">
        <v>148</v>
      </c>
      <c r="B65" s="38">
        <f>SUM(B61:B64)</f>
        <v>357</v>
      </c>
      <c r="C65" s="33">
        <f>SUM(C61:C64)</f>
        <v>1260439.6499999999</v>
      </c>
    </row>
  </sheetData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180DE2-A2BC-4A8D-B380-82F37EC4E7E7}">
  <dimension ref="A1:C89"/>
  <sheetViews>
    <sheetView topLeftCell="A70" workbookViewId="0">
      <selection activeCell="E84" sqref="E84"/>
    </sheetView>
  </sheetViews>
  <sheetFormatPr defaultRowHeight="15" x14ac:dyDescent="0.25"/>
  <cols>
    <col min="1" max="1" width="37" customWidth="1"/>
    <col min="2" max="2" width="16.5703125" style="21" bestFit="1" customWidth="1"/>
    <col min="3" max="3" width="14.7109375" style="28" bestFit="1" customWidth="1"/>
  </cols>
  <sheetData>
    <row r="1" spans="1:3" ht="18.75" x14ac:dyDescent="0.3">
      <c r="A1" s="36" t="s">
        <v>150</v>
      </c>
    </row>
    <row r="2" spans="1:3" ht="15.75" thickBot="1" x14ac:dyDescent="0.3"/>
    <row r="3" spans="1:3" ht="45.75" thickBot="1" x14ac:dyDescent="0.3">
      <c r="A3" s="1" t="s">
        <v>0</v>
      </c>
      <c r="B3" s="2" t="s">
        <v>1</v>
      </c>
      <c r="C3" s="23" t="s">
        <v>2</v>
      </c>
    </row>
    <row r="4" spans="1:3" x14ac:dyDescent="0.25">
      <c r="A4" s="4" t="s">
        <v>3</v>
      </c>
      <c r="B4" s="17">
        <v>118</v>
      </c>
      <c r="C4" s="24">
        <v>497193.77000000008</v>
      </c>
    </row>
    <row r="5" spans="1:3" x14ac:dyDescent="0.25">
      <c r="A5" s="7" t="s">
        <v>84</v>
      </c>
      <c r="B5" s="18">
        <v>1</v>
      </c>
      <c r="C5" s="25">
        <v>1371.88</v>
      </c>
    </row>
    <row r="6" spans="1:3" x14ac:dyDescent="0.25">
      <c r="A6" s="7" t="s">
        <v>4</v>
      </c>
      <c r="B6" s="18">
        <v>5</v>
      </c>
      <c r="C6" s="25">
        <v>17024.990000000002</v>
      </c>
    </row>
    <row r="7" spans="1:3" x14ac:dyDescent="0.25">
      <c r="A7" s="7" t="s">
        <v>5</v>
      </c>
      <c r="B7" s="18">
        <v>1</v>
      </c>
      <c r="C7" s="25">
        <v>1356.94</v>
      </c>
    </row>
    <row r="8" spans="1:3" x14ac:dyDescent="0.25">
      <c r="A8" s="7" t="s">
        <v>85</v>
      </c>
      <c r="B8" s="18">
        <v>1</v>
      </c>
      <c r="C8" s="25">
        <v>6138.23</v>
      </c>
    </row>
    <row r="9" spans="1:3" x14ac:dyDescent="0.25">
      <c r="A9" s="7" t="s">
        <v>86</v>
      </c>
      <c r="B9" s="18">
        <v>12</v>
      </c>
      <c r="C9" s="25">
        <v>53774.159999999996</v>
      </c>
    </row>
    <row r="10" spans="1:3" x14ac:dyDescent="0.25">
      <c r="A10" s="7" t="s">
        <v>87</v>
      </c>
      <c r="B10" s="18">
        <v>1</v>
      </c>
      <c r="C10" s="25">
        <v>1928.52</v>
      </c>
    </row>
    <row r="11" spans="1:3" x14ac:dyDescent="0.25">
      <c r="A11" s="7" t="s">
        <v>88</v>
      </c>
      <c r="B11" s="18">
        <v>4</v>
      </c>
      <c r="C11" s="25">
        <v>8299.6899999999987</v>
      </c>
    </row>
    <row r="12" spans="1:3" x14ac:dyDescent="0.25">
      <c r="A12" s="7" t="s">
        <v>89</v>
      </c>
      <c r="B12" s="18">
        <v>3</v>
      </c>
      <c r="C12" s="25">
        <v>12253.24</v>
      </c>
    </row>
    <row r="13" spans="1:3" x14ac:dyDescent="0.25">
      <c r="A13" s="7" t="s">
        <v>7</v>
      </c>
      <c r="B13" s="18">
        <v>12</v>
      </c>
      <c r="C13" s="25">
        <v>18431.599999999999</v>
      </c>
    </row>
    <row r="14" spans="1:3" x14ac:dyDescent="0.25">
      <c r="A14" s="7" t="s">
        <v>8</v>
      </c>
      <c r="B14" s="18">
        <v>2</v>
      </c>
      <c r="C14" s="25">
        <v>3852.94</v>
      </c>
    </row>
    <row r="15" spans="1:3" x14ac:dyDescent="0.25">
      <c r="A15" s="7" t="s">
        <v>90</v>
      </c>
      <c r="B15" s="18">
        <v>1</v>
      </c>
      <c r="C15" s="25">
        <v>1028.78</v>
      </c>
    </row>
    <row r="16" spans="1:3" x14ac:dyDescent="0.25">
      <c r="A16" s="7" t="s">
        <v>91</v>
      </c>
      <c r="B16" s="18">
        <v>5</v>
      </c>
      <c r="C16" s="25">
        <v>11587.529999999999</v>
      </c>
    </row>
    <row r="17" spans="1:3" x14ac:dyDescent="0.25">
      <c r="A17" s="7" t="s">
        <v>92</v>
      </c>
      <c r="B17" s="18">
        <v>1</v>
      </c>
      <c r="C17" s="25">
        <v>1167.8599999999999</v>
      </c>
    </row>
    <row r="18" spans="1:3" x14ac:dyDescent="0.25">
      <c r="A18" s="7" t="s">
        <v>93</v>
      </c>
      <c r="B18" s="18">
        <v>2</v>
      </c>
      <c r="C18" s="25">
        <v>12146.53</v>
      </c>
    </row>
    <row r="19" spans="1:3" x14ac:dyDescent="0.25">
      <c r="A19" s="7" t="s">
        <v>94</v>
      </c>
      <c r="B19" s="18">
        <v>10</v>
      </c>
      <c r="C19" s="25">
        <v>12938.639999999998</v>
      </c>
    </row>
    <row r="20" spans="1:3" x14ac:dyDescent="0.25">
      <c r="A20" s="7" t="s">
        <v>95</v>
      </c>
      <c r="B20" s="18">
        <v>1</v>
      </c>
      <c r="C20" s="25">
        <v>222</v>
      </c>
    </row>
    <row r="21" spans="1:3" x14ac:dyDescent="0.25">
      <c r="A21" s="7" t="s">
        <v>96</v>
      </c>
      <c r="B21" s="18">
        <v>1</v>
      </c>
      <c r="C21" s="25">
        <v>1869.13</v>
      </c>
    </row>
    <row r="22" spans="1:3" x14ac:dyDescent="0.25">
      <c r="A22" s="7" t="s">
        <v>97</v>
      </c>
      <c r="B22" s="18">
        <v>2</v>
      </c>
      <c r="C22" s="25">
        <v>1825.39</v>
      </c>
    </row>
    <row r="23" spans="1:3" x14ac:dyDescent="0.25">
      <c r="A23" s="7" t="s">
        <v>98</v>
      </c>
      <c r="B23" s="18">
        <v>10</v>
      </c>
      <c r="C23" s="25">
        <v>16725.419999999998</v>
      </c>
    </row>
    <row r="24" spans="1:3" x14ac:dyDescent="0.25">
      <c r="A24" s="7" t="s">
        <v>99</v>
      </c>
      <c r="B24" s="18">
        <v>6</v>
      </c>
      <c r="C24" s="25">
        <v>36634.080000000002</v>
      </c>
    </row>
    <row r="25" spans="1:3" x14ac:dyDescent="0.25">
      <c r="A25" s="7" t="s">
        <v>100</v>
      </c>
      <c r="B25" s="18">
        <v>1</v>
      </c>
      <c r="C25" s="25">
        <v>2741.66</v>
      </c>
    </row>
    <row r="26" spans="1:3" x14ac:dyDescent="0.25">
      <c r="A26" s="7" t="s">
        <v>101</v>
      </c>
      <c r="B26" s="18">
        <v>5</v>
      </c>
      <c r="C26" s="25">
        <v>12887.21</v>
      </c>
    </row>
    <row r="27" spans="1:3" x14ac:dyDescent="0.25">
      <c r="A27" s="7" t="s">
        <v>102</v>
      </c>
      <c r="B27" s="18">
        <v>4</v>
      </c>
      <c r="C27" s="25">
        <v>10854.57</v>
      </c>
    </row>
    <row r="28" spans="1:3" x14ac:dyDescent="0.25">
      <c r="A28" s="7" t="s">
        <v>103</v>
      </c>
      <c r="B28" s="18">
        <v>2</v>
      </c>
      <c r="C28" s="25">
        <v>31365.200000000001</v>
      </c>
    </row>
    <row r="29" spans="1:3" x14ac:dyDescent="0.25">
      <c r="A29" s="7" t="s">
        <v>104</v>
      </c>
      <c r="B29" s="18">
        <v>7</v>
      </c>
      <c r="C29" s="25">
        <v>38322.06</v>
      </c>
    </row>
    <row r="30" spans="1:3" x14ac:dyDescent="0.25">
      <c r="A30" s="7" t="s">
        <v>105</v>
      </c>
      <c r="B30" s="18">
        <v>1</v>
      </c>
      <c r="C30" s="25">
        <v>8374.14</v>
      </c>
    </row>
    <row r="31" spans="1:3" x14ac:dyDescent="0.25">
      <c r="A31" s="7" t="s">
        <v>11</v>
      </c>
      <c r="B31" s="18">
        <v>10</v>
      </c>
      <c r="C31" s="25">
        <v>21243.71</v>
      </c>
    </row>
    <row r="32" spans="1:3" x14ac:dyDescent="0.25">
      <c r="A32" s="7" t="s">
        <v>106</v>
      </c>
      <c r="B32" s="18">
        <v>2</v>
      </c>
      <c r="C32" s="25">
        <v>5646.97</v>
      </c>
    </row>
    <row r="33" spans="1:3" x14ac:dyDescent="0.25">
      <c r="A33" s="7" t="s">
        <v>12</v>
      </c>
      <c r="B33" s="18">
        <v>4</v>
      </c>
      <c r="C33" s="25">
        <v>8175.2300000000005</v>
      </c>
    </row>
    <row r="34" spans="1:3" x14ac:dyDescent="0.25">
      <c r="A34" s="7" t="s">
        <v>107</v>
      </c>
      <c r="B34" s="18">
        <v>3</v>
      </c>
      <c r="C34" s="25">
        <v>3805.17</v>
      </c>
    </row>
    <row r="35" spans="1:3" x14ac:dyDescent="0.25">
      <c r="A35" s="7" t="s">
        <v>108</v>
      </c>
      <c r="B35" s="18">
        <v>1</v>
      </c>
      <c r="C35" s="25">
        <v>1394.55</v>
      </c>
    </row>
    <row r="36" spans="1:3" x14ac:dyDescent="0.25">
      <c r="A36" s="7" t="s">
        <v>13</v>
      </c>
      <c r="B36" s="18">
        <v>2</v>
      </c>
      <c r="C36" s="25">
        <v>10982.449999999999</v>
      </c>
    </row>
    <row r="37" spans="1:3" x14ac:dyDescent="0.25">
      <c r="A37" s="7" t="s">
        <v>109</v>
      </c>
      <c r="B37" s="18">
        <v>5</v>
      </c>
      <c r="C37" s="25">
        <v>17149.440000000002</v>
      </c>
    </row>
    <row r="38" spans="1:3" x14ac:dyDescent="0.25">
      <c r="A38" s="7" t="s">
        <v>110</v>
      </c>
      <c r="B38" s="18">
        <v>3</v>
      </c>
      <c r="C38" s="25">
        <v>6187.3</v>
      </c>
    </row>
    <row r="39" spans="1:3" x14ac:dyDescent="0.25">
      <c r="A39" s="7" t="s">
        <v>111</v>
      </c>
      <c r="B39" s="18">
        <v>1</v>
      </c>
      <c r="C39" s="25">
        <v>1440.82</v>
      </c>
    </row>
    <row r="40" spans="1:3" x14ac:dyDescent="0.25">
      <c r="A40" s="7" t="s">
        <v>14</v>
      </c>
      <c r="B40" s="18">
        <v>1</v>
      </c>
      <c r="C40" s="25">
        <v>1544.8</v>
      </c>
    </row>
    <row r="41" spans="1:3" x14ac:dyDescent="0.25">
      <c r="A41" s="7" t="s">
        <v>15</v>
      </c>
      <c r="B41" s="18">
        <v>24</v>
      </c>
      <c r="C41" s="25">
        <v>107499.25</v>
      </c>
    </row>
    <row r="42" spans="1:3" x14ac:dyDescent="0.25">
      <c r="A42" s="7" t="s">
        <v>112</v>
      </c>
      <c r="B42" s="18">
        <v>1</v>
      </c>
      <c r="C42" s="25">
        <v>1002.63</v>
      </c>
    </row>
    <row r="43" spans="1:3" x14ac:dyDescent="0.25">
      <c r="A43" s="7" t="s">
        <v>16</v>
      </c>
      <c r="B43" s="18">
        <v>1</v>
      </c>
      <c r="C43" s="25">
        <v>4135.6000000000004</v>
      </c>
    </row>
    <row r="44" spans="1:3" x14ac:dyDescent="0.25">
      <c r="A44" s="7" t="s">
        <v>113</v>
      </c>
      <c r="B44" s="18">
        <v>1</v>
      </c>
      <c r="C44" s="25">
        <v>1285.57</v>
      </c>
    </row>
    <row r="45" spans="1:3" x14ac:dyDescent="0.25">
      <c r="A45" s="7" t="s">
        <v>114</v>
      </c>
      <c r="B45" s="18">
        <v>1</v>
      </c>
      <c r="C45" s="25">
        <v>2156.7600000000002</v>
      </c>
    </row>
    <row r="46" spans="1:3" x14ac:dyDescent="0.25">
      <c r="A46" s="7" t="s">
        <v>115</v>
      </c>
      <c r="B46" s="18">
        <v>1</v>
      </c>
      <c r="C46" s="25">
        <v>1470.22</v>
      </c>
    </row>
    <row r="47" spans="1:3" x14ac:dyDescent="0.25">
      <c r="A47" s="7" t="s">
        <v>116</v>
      </c>
      <c r="B47" s="18">
        <v>2</v>
      </c>
      <c r="C47" s="25">
        <v>829.38</v>
      </c>
    </row>
    <row r="48" spans="1:3" x14ac:dyDescent="0.25">
      <c r="A48" s="7" t="s">
        <v>117</v>
      </c>
      <c r="B48" s="18">
        <v>36</v>
      </c>
      <c r="C48" s="25">
        <v>115485.59000000001</v>
      </c>
    </row>
    <row r="49" spans="1:3" x14ac:dyDescent="0.25">
      <c r="A49" s="7" t="s">
        <v>118</v>
      </c>
      <c r="B49" s="18">
        <v>1</v>
      </c>
      <c r="C49" s="25">
        <v>3709.9</v>
      </c>
    </row>
    <row r="50" spans="1:3" x14ac:dyDescent="0.25">
      <c r="A50" s="7" t="s">
        <v>119</v>
      </c>
      <c r="B50" s="18">
        <v>3</v>
      </c>
      <c r="C50" s="25">
        <v>13549.869999999999</v>
      </c>
    </row>
    <row r="51" spans="1:3" x14ac:dyDescent="0.25">
      <c r="A51" s="7" t="s">
        <v>120</v>
      </c>
      <c r="B51" s="18">
        <v>37</v>
      </c>
      <c r="C51" s="25">
        <v>145265.49</v>
      </c>
    </row>
    <row r="52" spans="1:3" x14ac:dyDescent="0.25">
      <c r="A52" s="7" t="s">
        <v>121</v>
      </c>
      <c r="B52" s="18">
        <v>1</v>
      </c>
      <c r="C52" s="25">
        <v>3521.41</v>
      </c>
    </row>
    <row r="53" spans="1:3" x14ac:dyDescent="0.25">
      <c r="A53" s="7" t="s">
        <v>122</v>
      </c>
      <c r="B53" s="18">
        <v>4</v>
      </c>
      <c r="C53" s="25">
        <v>7444.6100000000006</v>
      </c>
    </row>
    <row r="54" spans="1:3" x14ac:dyDescent="0.25">
      <c r="A54" s="7" t="s">
        <v>123</v>
      </c>
      <c r="B54" s="18">
        <v>8</v>
      </c>
      <c r="C54" s="25">
        <v>22533.409999999996</v>
      </c>
    </row>
    <row r="55" spans="1:3" x14ac:dyDescent="0.25">
      <c r="A55" s="7" t="s">
        <v>124</v>
      </c>
      <c r="B55" s="18">
        <v>2</v>
      </c>
      <c r="C55" s="25">
        <v>6347.25</v>
      </c>
    </row>
    <row r="56" spans="1:3" x14ac:dyDescent="0.25">
      <c r="A56" s="7" t="s">
        <v>125</v>
      </c>
      <c r="B56" s="18">
        <v>11</v>
      </c>
      <c r="C56" s="25">
        <v>40623.29</v>
      </c>
    </row>
    <row r="57" spans="1:3" x14ac:dyDescent="0.25">
      <c r="A57" s="7" t="s">
        <v>126</v>
      </c>
      <c r="B57" s="18">
        <v>10</v>
      </c>
      <c r="C57" s="25">
        <v>37655.94</v>
      </c>
    </row>
    <row r="58" spans="1:3" x14ac:dyDescent="0.25">
      <c r="A58" s="7" t="s">
        <v>17</v>
      </c>
      <c r="B58" s="18">
        <v>14</v>
      </c>
      <c r="C58" s="25">
        <v>48931.55999999999</v>
      </c>
    </row>
    <row r="59" spans="1:3" x14ac:dyDescent="0.25">
      <c r="A59" s="7" t="s">
        <v>18</v>
      </c>
      <c r="B59" s="18">
        <v>9</v>
      </c>
      <c r="C59" s="25">
        <v>17951.75</v>
      </c>
    </row>
    <row r="60" spans="1:3" x14ac:dyDescent="0.25">
      <c r="A60" s="7" t="s">
        <v>19</v>
      </c>
      <c r="B60" s="18">
        <v>109</v>
      </c>
      <c r="C60" s="25">
        <v>311943.15999999986</v>
      </c>
    </row>
    <row r="61" spans="1:3" x14ac:dyDescent="0.25">
      <c r="A61" s="7" t="s">
        <v>127</v>
      </c>
      <c r="B61" s="18">
        <v>5</v>
      </c>
      <c r="C61" s="25">
        <v>24313.23</v>
      </c>
    </row>
    <row r="62" spans="1:3" x14ac:dyDescent="0.25">
      <c r="A62" s="7" t="s">
        <v>21</v>
      </c>
      <c r="B62" s="18">
        <v>3</v>
      </c>
      <c r="C62" s="25">
        <v>8184.29</v>
      </c>
    </row>
    <row r="63" spans="1:3" x14ac:dyDescent="0.25">
      <c r="A63" s="7" t="s">
        <v>128</v>
      </c>
      <c r="B63" s="18">
        <v>5</v>
      </c>
      <c r="C63" s="25">
        <v>25965.670000000002</v>
      </c>
    </row>
    <row r="64" spans="1:3" x14ac:dyDescent="0.25">
      <c r="A64" s="7" t="s">
        <v>129</v>
      </c>
      <c r="B64" s="18">
        <v>8</v>
      </c>
      <c r="C64" s="25">
        <v>32747.810000000005</v>
      </c>
    </row>
    <row r="65" spans="1:3" x14ac:dyDescent="0.25">
      <c r="A65" s="7" t="s">
        <v>130</v>
      </c>
      <c r="B65" s="18">
        <v>1</v>
      </c>
      <c r="C65" s="25">
        <v>1980.53</v>
      </c>
    </row>
    <row r="66" spans="1:3" x14ac:dyDescent="0.25">
      <c r="A66" s="7" t="s">
        <v>23</v>
      </c>
      <c r="B66" s="18">
        <v>7</v>
      </c>
      <c r="C66" s="25">
        <v>9040.84</v>
      </c>
    </row>
    <row r="67" spans="1:3" x14ac:dyDescent="0.25">
      <c r="A67" s="7" t="s">
        <v>131</v>
      </c>
      <c r="B67" s="18">
        <v>1</v>
      </c>
      <c r="C67" s="25">
        <v>1363.14</v>
      </c>
    </row>
    <row r="68" spans="1:3" x14ac:dyDescent="0.25">
      <c r="A68" s="7" t="s">
        <v>24</v>
      </c>
      <c r="B68" s="18">
        <v>24</v>
      </c>
      <c r="C68" s="25">
        <v>91907.650000000009</v>
      </c>
    </row>
    <row r="69" spans="1:3" x14ac:dyDescent="0.25">
      <c r="A69" s="7" t="s">
        <v>132</v>
      </c>
      <c r="B69" s="18">
        <v>4</v>
      </c>
      <c r="C69" s="25">
        <v>11002.2</v>
      </c>
    </row>
    <row r="70" spans="1:3" x14ac:dyDescent="0.25">
      <c r="A70" s="7" t="s">
        <v>133</v>
      </c>
      <c r="B70" s="18">
        <v>2</v>
      </c>
      <c r="C70" s="25">
        <v>10534.05</v>
      </c>
    </row>
    <row r="71" spans="1:3" x14ac:dyDescent="0.25">
      <c r="A71" s="7" t="s">
        <v>134</v>
      </c>
      <c r="B71" s="18">
        <v>1</v>
      </c>
      <c r="C71" s="25">
        <v>1596.86</v>
      </c>
    </row>
    <row r="72" spans="1:3" x14ac:dyDescent="0.25">
      <c r="A72" s="7" t="s">
        <v>25</v>
      </c>
      <c r="B72" s="18">
        <v>1</v>
      </c>
      <c r="C72" s="25">
        <v>4128.3599999999997</v>
      </c>
    </row>
    <row r="73" spans="1:3" x14ac:dyDescent="0.25">
      <c r="A73" s="7" t="s">
        <v>135</v>
      </c>
      <c r="B73" s="18">
        <v>1</v>
      </c>
      <c r="C73" s="25">
        <v>1231.18</v>
      </c>
    </row>
    <row r="74" spans="1:3" x14ac:dyDescent="0.25">
      <c r="A74" s="7" t="s">
        <v>136</v>
      </c>
      <c r="B74" s="18">
        <v>16</v>
      </c>
      <c r="C74" s="25">
        <v>41321.229999999996</v>
      </c>
    </row>
    <row r="75" spans="1:3" x14ac:dyDescent="0.25">
      <c r="A75" s="7" t="s">
        <v>137</v>
      </c>
      <c r="B75" s="18">
        <v>5</v>
      </c>
      <c r="C75" s="25">
        <v>10881.730000000001</v>
      </c>
    </row>
    <row r="76" spans="1:3" x14ac:dyDescent="0.25">
      <c r="A76" s="7" t="s">
        <v>138</v>
      </c>
      <c r="B76" s="18">
        <v>1</v>
      </c>
      <c r="C76" s="25">
        <v>1194.96</v>
      </c>
    </row>
    <row r="77" spans="1:3" x14ac:dyDescent="0.25">
      <c r="A77" s="7" t="s">
        <v>26</v>
      </c>
      <c r="B77" s="18">
        <v>32</v>
      </c>
      <c r="C77" s="25">
        <v>129892.02000000002</v>
      </c>
    </row>
    <row r="78" spans="1:3" x14ac:dyDescent="0.25">
      <c r="A78" s="7" t="s">
        <v>139</v>
      </c>
      <c r="B78" s="18">
        <v>1</v>
      </c>
      <c r="C78" s="25">
        <v>3519.16</v>
      </c>
    </row>
    <row r="79" spans="1:3" x14ac:dyDescent="0.25">
      <c r="A79" s="7" t="s">
        <v>140</v>
      </c>
      <c r="B79" s="18">
        <v>1</v>
      </c>
      <c r="C79" s="25">
        <v>1653.15</v>
      </c>
    </row>
    <row r="80" spans="1:3" ht="15.75" thickBot="1" x14ac:dyDescent="0.3">
      <c r="A80" s="10" t="s">
        <v>141</v>
      </c>
      <c r="B80" s="19">
        <v>1</v>
      </c>
      <c r="C80" s="26">
        <v>27454.93</v>
      </c>
    </row>
    <row r="81" spans="1:3" ht="15.75" thickBot="1" x14ac:dyDescent="0.3">
      <c r="A81" s="34" t="s">
        <v>148</v>
      </c>
      <c r="B81" s="37">
        <f>SUM(B4:B80)</f>
        <v>647</v>
      </c>
      <c r="C81" s="27">
        <f>SUM(C4:C80)</f>
        <v>2233142.23</v>
      </c>
    </row>
    <row r="83" spans="1:3" ht="15.75" thickBot="1" x14ac:dyDescent="0.3"/>
    <row r="84" spans="1:3" ht="45.75" thickBot="1" x14ac:dyDescent="0.3">
      <c r="A84" s="2" t="s">
        <v>27</v>
      </c>
      <c r="B84" s="2" t="s">
        <v>1</v>
      </c>
      <c r="C84" s="2" t="s">
        <v>2</v>
      </c>
    </row>
    <row r="85" spans="1:3" x14ac:dyDescent="0.25">
      <c r="A85" s="5" t="s">
        <v>28</v>
      </c>
      <c r="B85" s="30">
        <v>56</v>
      </c>
      <c r="C85" s="29">
        <v>234908.17000000004</v>
      </c>
    </row>
    <row r="86" spans="1:3" x14ac:dyDescent="0.25">
      <c r="A86" s="8" t="s">
        <v>29</v>
      </c>
      <c r="B86" s="30">
        <v>210</v>
      </c>
      <c r="C86" s="31">
        <v>724813.95000000007</v>
      </c>
    </row>
    <row r="87" spans="1:3" x14ac:dyDescent="0.25">
      <c r="A87" s="8" t="s">
        <v>30</v>
      </c>
      <c r="B87" s="30">
        <v>269</v>
      </c>
      <c r="C87" s="31">
        <v>860370.16000000027</v>
      </c>
    </row>
    <row r="88" spans="1:3" ht="15.75" thickBot="1" x14ac:dyDescent="0.3">
      <c r="A88" s="11" t="s">
        <v>31</v>
      </c>
      <c r="B88" s="30">
        <v>112</v>
      </c>
      <c r="C88" s="32">
        <v>413049.95</v>
      </c>
    </row>
    <row r="89" spans="1:3" ht="15.75" thickBot="1" x14ac:dyDescent="0.3">
      <c r="A89" s="34" t="s">
        <v>148</v>
      </c>
      <c r="B89" s="38">
        <f>SUM(B85:B88)</f>
        <v>647</v>
      </c>
      <c r="C89" s="33">
        <f>SUM(C85:C88)</f>
        <v>2233142.2300000004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16042-232B-4A87-881C-056561965975}">
  <dimension ref="A1:C36"/>
  <sheetViews>
    <sheetView topLeftCell="A25" workbookViewId="0">
      <selection activeCell="G30" sqref="G30"/>
    </sheetView>
  </sheetViews>
  <sheetFormatPr defaultRowHeight="15" x14ac:dyDescent="0.25"/>
  <cols>
    <col min="1" max="1" width="21.85546875" bestFit="1" customWidth="1"/>
    <col min="2" max="2" width="9.85546875" bestFit="1" customWidth="1"/>
    <col min="3" max="3" width="14.5703125" style="39" customWidth="1"/>
  </cols>
  <sheetData>
    <row r="1" spans="1:3" ht="18.75" x14ac:dyDescent="0.3">
      <c r="A1" s="36" t="s">
        <v>151</v>
      </c>
    </row>
    <row r="2" spans="1:3" ht="15.75" thickBot="1" x14ac:dyDescent="0.3"/>
    <row r="3" spans="1:3" ht="60.75" thickBot="1" x14ac:dyDescent="0.3">
      <c r="A3" s="1" t="s">
        <v>0</v>
      </c>
      <c r="B3" s="2" t="s">
        <v>1</v>
      </c>
      <c r="C3" s="40" t="s">
        <v>2</v>
      </c>
    </row>
    <row r="4" spans="1:3" x14ac:dyDescent="0.25">
      <c r="A4" s="4" t="s">
        <v>3</v>
      </c>
      <c r="B4" s="17">
        <v>5</v>
      </c>
      <c r="C4" s="41">
        <v>17777.66</v>
      </c>
    </row>
    <row r="5" spans="1:3" x14ac:dyDescent="0.25">
      <c r="A5" s="7" t="s">
        <v>4</v>
      </c>
      <c r="B5" s="18">
        <v>1</v>
      </c>
      <c r="C5" s="42">
        <v>2709.2</v>
      </c>
    </row>
    <row r="6" spans="1:3" x14ac:dyDescent="0.25">
      <c r="A6" s="7" t="s">
        <v>5</v>
      </c>
      <c r="B6" s="18">
        <v>1</v>
      </c>
      <c r="C6" s="42">
        <v>11477.51</v>
      </c>
    </row>
    <row r="7" spans="1:3" x14ac:dyDescent="0.25">
      <c r="A7" s="7" t="s">
        <v>6</v>
      </c>
      <c r="B7" s="18">
        <v>3</v>
      </c>
      <c r="C7" s="42">
        <v>2814.43</v>
      </c>
    </row>
    <row r="8" spans="1:3" x14ac:dyDescent="0.25">
      <c r="A8" s="7" t="s">
        <v>7</v>
      </c>
      <c r="B8" s="18">
        <v>1</v>
      </c>
      <c r="C8" s="42">
        <v>67.400000000000006</v>
      </c>
    </row>
    <row r="9" spans="1:3" x14ac:dyDescent="0.25">
      <c r="A9" s="7" t="s">
        <v>8</v>
      </c>
      <c r="B9" s="18">
        <v>1</v>
      </c>
      <c r="C9" s="42">
        <v>202</v>
      </c>
    </row>
    <row r="10" spans="1:3" x14ac:dyDescent="0.25">
      <c r="A10" s="7" t="s">
        <v>9</v>
      </c>
      <c r="B10" s="18">
        <v>1</v>
      </c>
      <c r="C10" s="42">
        <v>12501.81</v>
      </c>
    </row>
    <row r="11" spans="1:3" x14ac:dyDescent="0.25">
      <c r="A11" s="7" t="s">
        <v>10</v>
      </c>
      <c r="B11" s="18">
        <v>1</v>
      </c>
      <c r="C11" s="42">
        <v>6391.11</v>
      </c>
    </row>
    <row r="12" spans="1:3" x14ac:dyDescent="0.25">
      <c r="A12" s="7" t="s">
        <v>11</v>
      </c>
      <c r="B12" s="18">
        <v>2</v>
      </c>
      <c r="C12" s="42">
        <v>2793.1000000000004</v>
      </c>
    </row>
    <row r="13" spans="1:3" x14ac:dyDescent="0.25">
      <c r="A13" s="7" t="s">
        <v>12</v>
      </c>
      <c r="B13" s="18">
        <v>2</v>
      </c>
      <c r="C13" s="42">
        <v>8116</v>
      </c>
    </row>
    <row r="14" spans="1:3" x14ac:dyDescent="0.25">
      <c r="A14" s="7" t="s">
        <v>13</v>
      </c>
      <c r="B14" s="18">
        <v>4</v>
      </c>
      <c r="C14" s="42">
        <v>22575.350000000002</v>
      </c>
    </row>
    <row r="15" spans="1:3" x14ac:dyDescent="0.25">
      <c r="A15" s="7" t="s">
        <v>14</v>
      </c>
      <c r="B15" s="18">
        <v>1</v>
      </c>
      <c r="C15" s="42">
        <v>120</v>
      </c>
    </row>
    <row r="16" spans="1:3" x14ac:dyDescent="0.25">
      <c r="A16" s="7" t="s">
        <v>15</v>
      </c>
      <c r="B16" s="18">
        <v>35</v>
      </c>
      <c r="C16" s="42">
        <v>101673.28</v>
      </c>
    </row>
    <row r="17" spans="1:3" x14ac:dyDescent="0.25">
      <c r="A17" s="7" t="s">
        <v>16</v>
      </c>
      <c r="B17" s="18">
        <v>7</v>
      </c>
      <c r="C17" s="42">
        <v>17336.060000000001</v>
      </c>
    </row>
    <row r="18" spans="1:3" x14ac:dyDescent="0.25">
      <c r="A18" s="7" t="s">
        <v>17</v>
      </c>
      <c r="B18" s="18">
        <v>2</v>
      </c>
      <c r="C18" s="42">
        <v>944.66</v>
      </c>
    </row>
    <row r="19" spans="1:3" x14ac:dyDescent="0.25">
      <c r="A19" s="7" t="s">
        <v>18</v>
      </c>
      <c r="B19" s="18">
        <v>5</v>
      </c>
      <c r="C19" s="42">
        <v>47495.81</v>
      </c>
    </row>
    <row r="20" spans="1:3" x14ac:dyDescent="0.25">
      <c r="A20" s="7" t="s">
        <v>19</v>
      </c>
      <c r="B20" s="18">
        <v>23</v>
      </c>
      <c r="C20" s="42">
        <v>118338.03999999998</v>
      </c>
    </row>
    <row r="21" spans="1:3" x14ac:dyDescent="0.25">
      <c r="A21" s="7" t="s">
        <v>20</v>
      </c>
      <c r="B21" s="18">
        <v>1</v>
      </c>
      <c r="C21" s="42">
        <v>222</v>
      </c>
    </row>
    <row r="22" spans="1:3" x14ac:dyDescent="0.25">
      <c r="A22" s="7" t="s">
        <v>21</v>
      </c>
      <c r="B22" s="18">
        <v>9</v>
      </c>
      <c r="C22" s="42">
        <v>3689.8</v>
      </c>
    </row>
    <row r="23" spans="1:3" x14ac:dyDescent="0.25">
      <c r="A23" s="7" t="s">
        <v>22</v>
      </c>
      <c r="B23" s="18">
        <v>4</v>
      </c>
      <c r="C23" s="42">
        <v>6403.83</v>
      </c>
    </row>
    <row r="24" spans="1:3" x14ac:dyDescent="0.25">
      <c r="A24" s="7" t="s">
        <v>23</v>
      </c>
      <c r="B24" s="18">
        <v>1</v>
      </c>
      <c r="C24" s="42">
        <v>616.82000000000005</v>
      </c>
    </row>
    <row r="25" spans="1:3" x14ac:dyDescent="0.25">
      <c r="A25" s="7" t="s">
        <v>24</v>
      </c>
      <c r="B25" s="18">
        <v>4</v>
      </c>
      <c r="C25" s="42">
        <v>10171.529999999999</v>
      </c>
    </row>
    <row r="26" spans="1:3" x14ac:dyDescent="0.25">
      <c r="A26" s="7" t="s">
        <v>25</v>
      </c>
      <c r="B26" s="18">
        <v>5</v>
      </c>
      <c r="C26" s="42">
        <v>58558.09</v>
      </c>
    </row>
    <row r="27" spans="1:3" ht="15.75" thickBot="1" x14ac:dyDescent="0.3">
      <c r="A27" s="10" t="s">
        <v>26</v>
      </c>
      <c r="B27" s="19">
        <v>4</v>
      </c>
      <c r="C27" s="43">
        <v>3891.4100000000003</v>
      </c>
    </row>
    <row r="28" spans="1:3" ht="15.75" thickBot="1" x14ac:dyDescent="0.3">
      <c r="A28" s="34" t="s">
        <v>148</v>
      </c>
      <c r="B28" s="37">
        <f>SUM(B4:B27)</f>
        <v>123</v>
      </c>
      <c r="C28" s="44">
        <f>SUM(C4:C27)</f>
        <v>456886.89999999997</v>
      </c>
    </row>
    <row r="29" spans="1:3" x14ac:dyDescent="0.25">
      <c r="B29" s="21"/>
      <c r="C29" s="45"/>
    </row>
    <row r="30" spans="1:3" ht="15.75" thickBot="1" x14ac:dyDescent="0.3"/>
    <row r="31" spans="1:3" ht="60.75" thickBot="1" x14ac:dyDescent="0.3">
      <c r="A31" s="2" t="s">
        <v>27</v>
      </c>
      <c r="B31" s="2" t="s">
        <v>1</v>
      </c>
      <c r="C31" s="46" t="s">
        <v>2</v>
      </c>
    </row>
    <row r="32" spans="1:3" x14ac:dyDescent="0.25">
      <c r="A32" s="5" t="s">
        <v>28</v>
      </c>
      <c r="B32" s="21">
        <v>19</v>
      </c>
      <c r="C32" s="47">
        <v>69549.349999999991</v>
      </c>
    </row>
    <row r="33" spans="1:3" x14ac:dyDescent="0.25">
      <c r="A33" s="8" t="s">
        <v>29</v>
      </c>
      <c r="B33" s="21">
        <v>47</v>
      </c>
      <c r="C33" s="48">
        <v>165342.87</v>
      </c>
    </row>
    <row r="34" spans="1:3" x14ac:dyDescent="0.25">
      <c r="A34" s="8" t="s">
        <v>30</v>
      </c>
      <c r="B34" s="21">
        <v>36</v>
      </c>
      <c r="C34" s="48">
        <v>91958.18</v>
      </c>
    </row>
    <row r="35" spans="1:3" ht="15.75" thickBot="1" x14ac:dyDescent="0.3">
      <c r="A35" s="11" t="s">
        <v>31</v>
      </c>
      <c r="B35" s="21">
        <v>21</v>
      </c>
      <c r="C35" s="49">
        <v>130036.49999999997</v>
      </c>
    </row>
    <row r="36" spans="1:3" ht="15.75" thickBot="1" x14ac:dyDescent="0.3">
      <c r="A36" s="34" t="s">
        <v>148</v>
      </c>
      <c r="B36" s="38">
        <f>SUM(B32:B35)</f>
        <v>123</v>
      </c>
      <c r="C36" s="50">
        <f>SUM(C32:C35)</f>
        <v>456886.89999999991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8234F9-329F-42AC-8F83-AAB362387E09}">
  <sheetPr>
    <pageSetUpPr fitToPage="1"/>
  </sheetPr>
  <dimension ref="A1:C32"/>
  <sheetViews>
    <sheetView workbookViewId="0">
      <selection activeCell="E27" sqref="E27"/>
    </sheetView>
  </sheetViews>
  <sheetFormatPr defaultRowHeight="15" x14ac:dyDescent="0.25"/>
  <cols>
    <col min="1" max="1" width="33" bestFit="1" customWidth="1"/>
    <col min="2" max="2" width="10.85546875" style="35" customWidth="1"/>
    <col min="3" max="3" width="12" style="22" bestFit="1" customWidth="1"/>
  </cols>
  <sheetData>
    <row r="1" spans="1:3" ht="18.75" x14ac:dyDescent="0.3">
      <c r="A1" s="36" t="s">
        <v>152</v>
      </c>
    </row>
    <row r="2" spans="1:3" ht="15.75" thickBot="1" x14ac:dyDescent="0.3"/>
    <row r="3" spans="1:3" ht="60.75" thickBot="1" x14ac:dyDescent="0.3">
      <c r="A3" s="1" t="s">
        <v>0</v>
      </c>
      <c r="B3" s="2" t="s">
        <v>1</v>
      </c>
      <c r="C3" s="23" t="s">
        <v>2</v>
      </c>
    </row>
    <row r="4" spans="1:3" x14ac:dyDescent="0.25">
      <c r="A4" s="5" t="s">
        <v>32</v>
      </c>
      <c r="B4" s="18">
        <v>13</v>
      </c>
      <c r="C4" s="14">
        <v>23584.74</v>
      </c>
    </row>
    <row r="5" spans="1:3" x14ac:dyDescent="0.25">
      <c r="A5" s="8" t="s">
        <v>33</v>
      </c>
      <c r="B5" s="18">
        <v>1</v>
      </c>
      <c r="C5" s="15">
        <v>3911.96</v>
      </c>
    </row>
    <row r="6" spans="1:3" x14ac:dyDescent="0.25">
      <c r="A6" s="8" t="s">
        <v>34</v>
      </c>
      <c r="B6" s="18">
        <v>1</v>
      </c>
      <c r="C6" s="15">
        <v>2562.4299999999998</v>
      </c>
    </row>
    <row r="7" spans="1:3" x14ac:dyDescent="0.25">
      <c r="A7" s="8" t="s">
        <v>142</v>
      </c>
      <c r="B7" s="18">
        <v>1</v>
      </c>
      <c r="C7" s="15">
        <v>3289.17</v>
      </c>
    </row>
    <row r="8" spans="1:3" x14ac:dyDescent="0.25">
      <c r="A8" s="8" t="s">
        <v>143</v>
      </c>
      <c r="B8" s="18">
        <v>1</v>
      </c>
      <c r="C8" s="15">
        <v>1885.2</v>
      </c>
    </row>
    <row r="9" spans="1:3" x14ac:dyDescent="0.25">
      <c r="A9" s="8" t="s">
        <v>144</v>
      </c>
      <c r="B9" s="18">
        <v>1</v>
      </c>
      <c r="C9" s="15">
        <v>220</v>
      </c>
    </row>
    <row r="10" spans="1:3" x14ac:dyDescent="0.25">
      <c r="A10" s="8" t="s">
        <v>145</v>
      </c>
      <c r="B10" s="18">
        <v>1</v>
      </c>
      <c r="C10" s="15">
        <v>220</v>
      </c>
    </row>
    <row r="11" spans="1:3" x14ac:dyDescent="0.25">
      <c r="A11" s="8" t="s">
        <v>52</v>
      </c>
      <c r="B11" s="18">
        <v>1</v>
      </c>
      <c r="C11" s="15">
        <v>220</v>
      </c>
    </row>
    <row r="12" spans="1:3" x14ac:dyDescent="0.25">
      <c r="A12" s="8" t="s">
        <v>146</v>
      </c>
      <c r="B12" s="18">
        <v>1</v>
      </c>
      <c r="C12" s="15">
        <v>1585.86</v>
      </c>
    </row>
    <row r="13" spans="1:3" x14ac:dyDescent="0.25">
      <c r="A13" s="8" t="s">
        <v>63</v>
      </c>
      <c r="B13" s="18">
        <v>4</v>
      </c>
      <c r="C13" s="15">
        <v>5555.62</v>
      </c>
    </row>
    <row r="14" spans="1:3" x14ac:dyDescent="0.25">
      <c r="A14" s="8" t="s">
        <v>65</v>
      </c>
      <c r="B14" s="18">
        <v>1</v>
      </c>
      <c r="C14" s="15">
        <v>445</v>
      </c>
    </row>
    <row r="15" spans="1:3" x14ac:dyDescent="0.25">
      <c r="A15" s="8" t="s">
        <v>147</v>
      </c>
      <c r="B15" s="18">
        <v>2</v>
      </c>
      <c r="C15" s="15">
        <v>1616</v>
      </c>
    </row>
    <row r="16" spans="1:3" x14ac:dyDescent="0.25">
      <c r="A16" s="8" t="s">
        <v>69</v>
      </c>
      <c r="B16" s="18">
        <v>2</v>
      </c>
      <c r="C16" s="15">
        <v>2968.82</v>
      </c>
    </row>
    <row r="17" spans="1:3" x14ac:dyDescent="0.25">
      <c r="A17" s="8" t="s">
        <v>72</v>
      </c>
      <c r="B17" s="18">
        <v>18</v>
      </c>
      <c r="C17" s="15">
        <v>10977.17</v>
      </c>
    </row>
    <row r="18" spans="1:3" x14ac:dyDescent="0.25">
      <c r="A18" s="8" t="s">
        <v>127</v>
      </c>
      <c r="B18" s="18">
        <v>1</v>
      </c>
      <c r="C18" s="15">
        <v>1575.9</v>
      </c>
    </row>
    <row r="19" spans="1:3" x14ac:dyDescent="0.25">
      <c r="A19" s="8" t="s">
        <v>22</v>
      </c>
      <c r="B19" s="18">
        <v>1</v>
      </c>
      <c r="C19" s="15">
        <v>220</v>
      </c>
    </row>
    <row r="20" spans="1:3" x14ac:dyDescent="0.25">
      <c r="A20" s="8" t="s">
        <v>76</v>
      </c>
      <c r="B20" s="18">
        <v>1</v>
      </c>
      <c r="C20" s="15">
        <v>220</v>
      </c>
    </row>
    <row r="21" spans="1:3" x14ac:dyDescent="0.25">
      <c r="A21" s="8" t="s">
        <v>78</v>
      </c>
      <c r="B21" s="18">
        <v>1</v>
      </c>
      <c r="C21" s="15">
        <v>220</v>
      </c>
    </row>
    <row r="22" spans="1:3" x14ac:dyDescent="0.25">
      <c r="A22" s="8" t="s">
        <v>80</v>
      </c>
      <c r="B22" s="18">
        <v>2</v>
      </c>
      <c r="C22" s="15">
        <v>677</v>
      </c>
    </row>
    <row r="23" spans="1:3" ht="15.75" thickBot="1" x14ac:dyDescent="0.3">
      <c r="A23" s="11" t="s">
        <v>20</v>
      </c>
      <c r="B23" s="18">
        <v>2</v>
      </c>
      <c r="C23" s="16">
        <v>3376.8</v>
      </c>
    </row>
    <row r="24" spans="1:3" ht="15.75" thickBot="1" x14ac:dyDescent="0.3">
      <c r="A24" s="34" t="s">
        <v>148</v>
      </c>
      <c r="B24" s="38">
        <f>SUM(B4:B23)</f>
        <v>56</v>
      </c>
      <c r="C24" s="13">
        <f>SUM(C4:C23)</f>
        <v>65331.670000000006</v>
      </c>
    </row>
    <row r="26" spans="1:3" ht="15.75" thickBot="1" x14ac:dyDescent="0.3"/>
    <row r="27" spans="1:3" ht="60.75" thickBot="1" x14ac:dyDescent="0.3">
      <c r="A27" s="2" t="s">
        <v>27</v>
      </c>
      <c r="B27" s="2" t="s">
        <v>1</v>
      </c>
      <c r="C27" s="2" t="s">
        <v>2</v>
      </c>
    </row>
    <row r="28" spans="1:3" x14ac:dyDescent="0.25">
      <c r="A28" s="5" t="s">
        <v>28</v>
      </c>
      <c r="B28" s="30">
        <v>0</v>
      </c>
      <c r="C28" s="29">
        <v>0</v>
      </c>
    </row>
    <row r="29" spans="1:3" x14ac:dyDescent="0.25">
      <c r="A29" s="8" t="s">
        <v>29</v>
      </c>
      <c r="B29" s="30">
        <v>17</v>
      </c>
      <c r="C29" s="31">
        <v>13482.5</v>
      </c>
    </row>
    <row r="30" spans="1:3" x14ac:dyDescent="0.25">
      <c r="A30" s="8" t="s">
        <v>30</v>
      </c>
      <c r="B30" s="30">
        <v>28</v>
      </c>
      <c r="C30" s="31">
        <v>30080.17</v>
      </c>
    </row>
    <row r="31" spans="1:3" ht="15.75" thickBot="1" x14ac:dyDescent="0.3">
      <c r="A31" s="11" t="s">
        <v>31</v>
      </c>
      <c r="B31" s="30">
        <v>11</v>
      </c>
      <c r="C31" s="32">
        <v>21769</v>
      </c>
    </row>
    <row r="32" spans="1:3" ht="15.75" thickBot="1" x14ac:dyDescent="0.3">
      <c r="A32" s="34" t="s">
        <v>148</v>
      </c>
      <c r="B32" s="38">
        <f>SUM(B28:B31)</f>
        <v>56</v>
      </c>
      <c r="C32" s="33">
        <f>SUM(C28:C31)</f>
        <v>65331.67</v>
      </c>
    </row>
  </sheetData>
  <pageMargins left="0.70866141732283472" right="0.70866141732283472" top="0.74803149606299213" bottom="0.74803149606299213" header="0.31496062992125984" footer="0.31496062992125984"/>
  <pageSetup paperSize="9" pageOrder="overThenDown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A3614-59DC-4B52-98C9-1FD01DF74F49}">
  <dimension ref="A1:M7"/>
  <sheetViews>
    <sheetView zoomScale="115" zoomScaleNormal="115" workbookViewId="0">
      <selection sqref="A1:M7"/>
    </sheetView>
  </sheetViews>
  <sheetFormatPr defaultRowHeight="15" x14ac:dyDescent="0.25"/>
  <cols>
    <col min="1" max="1" width="18.140625" customWidth="1"/>
    <col min="2" max="2" width="7.140625" customWidth="1"/>
    <col min="3" max="3" width="14.85546875" bestFit="1" customWidth="1"/>
    <col min="4" max="4" width="8.28515625" bestFit="1" customWidth="1"/>
    <col min="5" max="5" width="14.85546875" bestFit="1" customWidth="1"/>
    <col min="6" max="6" width="9.28515625" bestFit="1" customWidth="1"/>
    <col min="7" max="7" width="13.28515625" bestFit="1" customWidth="1"/>
    <col min="8" max="8" width="9.28515625" bestFit="1" customWidth="1"/>
    <col min="9" max="9" width="13.28515625" bestFit="1" customWidth="1"/>
    <col min="10" max="10" width="8.28515625" bestFit="1" customWidth="1"/>
    <col min="11" max="11" width="23.5703125" bestFit="1" customWidth="1"/>
    <col min="12" max="12" width="10.5703125" customWidth="1"/>
    <col min="13" max="13" width="15" customWidth="1"/>
  </cols>
  <sheetData>
    <row r="1" spans="1:13" x14ac:dyDescent="0.25">
      <c r="A1" s="51"/>
      <c r="B1" s="75" t="s">
        <v>153</v>
      </c>
      <c r="C1" s="75"/>
      <c r="D1" s="75" t="s">
        <v>154</v>
      </c>
      <c r="E1" s="75"/>
      <c r="F1" s="75" t="s">
        <v>155</v>
      </c>
      <c r="G1" s="75"/>
      <c r="H1" s="75" t="s">
        <v>156</v>
      </c>
      <c r="I1" s="75"/>
      <c r="J1" s="75" t="s">
        <v>157</v>
      </c>
      <c r="K1" s="75"/>
      <c r="L1" s="52"/>
      <c r="M1" s="52" t="s">
        <v>158</v>
      </c>
    </row>
    <row r="2" spans="1:13" ht="60" x14ac:dyDescent="0.25">
      <c r="A2" s="53" t="s">
        <v>159</v>
      </c>
      <c r="B2" s="54" t="s">
        <v>160</v>
      </c>
      <c r="C2" s="55" t="s">
        <v>2</v>
      </c>
      <c r="D2" s="54" t="s">
        <v>160</v>
      </c>
      <c r="E2" s="55" t="s">
        <v>2</v>
      </c>
      <c r="F2" s="56" t="s">
        <v>160</v>
      </c>
      <c r="G2" s="55" t="s">
        <v>2</v>
      </c>
      <c r="H2" s="56" t="s">
        <v>160</v>
      </c>
      <c r="I2" s="55" t="s">
        <v>2</v>
      </c>
      <c r="J2" s="54" t="s">
        <v>160</v>
      </c>
      <c r="K2" s="55" t="s">
        <v>2</v>
      </c>
      <c r="L2" s="57" t="s">
        <v>161</v>
      </c>
      <c r="M2" s="58" t="s">
        <v>162</v>
      </c>
    </row>
    <row r="3" spans="1:13" x14ac:dyDescent="0.25">
      <c r="A3" s="59" t="s">
        <v>163</v>
      </c>
      <c r="B3" s="60">
        <v>56</v>
      </c>
      <c r="C3" s="61">
        <v>234908.17000000004</v>
      </c>
      <c r="D3" s="62">
        <v>78</v>
      </c>
      <c r="E3" s="61">
        <v>272829.89</v>
      </c>
      <c r="F3" s="60">
        <v>19</v>
      </c>
      <c r="G3" s="61">
        <v>69549.349999999991</v>
      </c>
      <c r="H3" s="60">
        <v>0</v>
      </c>
      <c r="I3" s="61">
        <v>0</v>
      </c>
      <c r="J3" s="63">
        <f>B3+D3+F3+H3</f>
        <v>153</v>
      </c>
      <c r="K3" s="64">
        <f>C3+E3+G3+I3</f>
        <v>577287.41</v>
      </c>
      <c r="L3" s="65">
        <v>0.3</v>
      </c>
      <c r="M3" s="64">
        <f>(K3*30/100)</f>
        <v>173186.223</v>
      </c>
    </row>
    <row r="4" spans="1:13" x14ac:dyDescent="0.25">
      <c r="A4" s="51" t="s">
        <v>29</v>
      </c>
      <c r="B4" s="62">
        <v>210</v>
      </c>
      <c r="C4" s="66">
        <v>724813.95</v>
      </c>
      <c r="D4" s="62">
        <v>101</v>
      </c>
      <c r="E4" s="66">
        <v>261245.84</v>
      </c>
      <c r="F4" s="62">
        <v>47</v>
      </c>
      <c r="G4" s="66">
        <v>165342.87</v>
      </c>
      <c r="H4" s="62">
        <v>17</v>
      </c>
      <c r="I4" s="66">
        <v>13482.5</v>
      </c>
      <c r="J4" s="63">
        <f t="shared" ref="J4:J6" si="0">B4+D4+F4+H4</f>
        <v>375</v>
      </c>
      <c r="K4" s="64">
        <f>C4+E4+G4+I4</f>
        <v>1164885.1599999999</v>
      </c>
      <c r="L4" s="65">
        <v>0.22</v>
      </c>
      <c r="M4" s="64">
        <f>(K4*22/100)</f>
        <v>256274.7352</v>
      </c>
    </row>
    <row r="5" spans="1:13" x14ac:dyDescent="0.25">
      <c r="A5" s="51" t="s">
        <v>30</v>
      </c>
      <c r="B5" s="62">
        <v>269</v>
      </c>
      <c r="C5" s="66">
        <v>860370.16</v>
      </c>
      <c r="D5" s="62">
        <v>160</v>
      </c>
      <c r="E5" s="66">
        <v>604990.46</v>
      </c>
      <c r="F5" s="62">
        <v>36</v>
      </c>
      <c r="G5" s="66">
        <v>91958.18</v>
      </c>
      <c r="H5" s="67">
        <v>28</v>
      </c>
      <c r="I5" s="68">
        <f>26765.17+3315</f>
        <v>30080.17</v>
      </c>
      <c r="J5" s="63">
        <f>B5+D5+F5+H5</f>
        <v>493</v>
      </c>
      <c r="K5" s="64">
        <f>C5+E5+G5+I5</f>
        <v>1587398.97</v>
      </c>
      <c r="L5" s="65">
        <v>0.16</v>
      </c>
      <c r="M5" s="64">
        <f>(K5*16/100)</f>
        <v>253983.8352</v>
      </c>
    </row>
    <row r="6" spans="1:13" x14ac:dyDescent="0.25">
      <c r="A6" s="51" t="s">
        <v>164</v>
      </c>
      <c r="B6" s="62">
        <v>112</v>
      </c>
      <c r="C6" s="61">
        <v>413049.95</v>
      </c>
      <c r="D6" s="62">
        <v>18</v>
      </c>
      <c r="E6" s="61">
        <v>121373.46</v>
      </c>
      <c r="F6" s="62">
        <v>21</v>
      </c>
      <c r="G6" s="61">
        <v>130036.5</v>
      </c>
      <c r="H6" s="67">
        <f>7+4</f>
        <v>11</v>
      </c>
      <c r="I6" s="69">
        <f>23975.78+1828-4034.78</f>
        <v>21769</v>
      </c>
      <c r="J6" s="63">
        <f t="shared" si="0"/>
        <v>162</v>
      </c>
      <c r="K6" s="64">
        <f>C6+E6+G6+I6</f>
        <v>686228.91</v>
      </c>
      <c r="L6" s="65">
        <v>0.1</v>
      </c>
      <c r="M6" s="64">
        <f>(K6*10/100)</f>
        <v>68622.891000000003</v>
      </c>
    </row>
    <row r="7" spans="1:13" x14ac:dyDescent="0.25">
      <c r="A7" s="70" t="s">
        <v>165</v>
      </c>
      <c r="B7" s="71">
        <f t="shared" ref="B7:K7" si="1">SUM(B3:B6)</f>
        <v>647</v>
      </c>
      <c r="C7" s="72">
        <f t="shared" si="1"/>
        <v>2233142.23</v>
      </c>
      <c r="D7" s="71">
        <f t="shared" si="1"/>
        <v>357</v>
      </c>
      <c r="E7" s="73">
        <f t="shared" si="1"/>
        <v>1260439.6499999999</v>
      </c>
      <c r="F7" s="71">
        <f t="shared" si="1"/>
        <v>123</v>
      </c>
      <c r="G7" s="73">
        <f t="shared" si="1"/>
        <v>456886.89999999997</v>
      </c>
      <c r="H7" s="74">
        <f t="shared" si="1"/>
        <v>56</v>
      </c>
      <c r="I7" s="73">
        <f t="shared" si="1"/>
        <v>65331.67</v>
      </c>
      <c r="J7" s="71">
        <f t="shared" si="1"/>
        <v>1183</v>
      </c>
      <c r="K7" s="73">
        <f t="shared" si="1"/>
        <v>4015800.45</v>
      </c>
      <c r="L7" s="51"/>
      <c r="M7" s="73">
        <f>SUM(M3:M6)</f>
        <v>752067.68439999991</v>
      </c>
    </row>
  </sheetData>
  <mergeCells count="5">
    <mergeCell ref="B1:C1"/>
    <mergeCell ref="D1:E1"/>
    <mergeCell ref="F1:G1"/>
    <mergeCell ref="H1:I1"/>
    <mergeCell ref="J1:K1"/>
  </mergeCells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5</vt:i4>
      </vt:variant>
      <vt:variant>
        <vt:lpstr>Intervalli denominati</vt:lpstr>
      </vt:variant>
      <vt:variant>
        <vt:i4>3</vt:i4>
      </vt:variant>
    </vt:vector>
  </HeadingPairs>
  <TitlesOfParts>
    <vt:vector size="8" baseType="lpstr">
      <vt:lpstr>Prospetti AUSL</vt:lpstr>
      <vt:lpstr>prospetto AOSP</vt:lpstr>
      <vt:lpstr>prospetto IOR</vt:lpstr>
      <vt:lpstr>prospetto Imola</vt:lpstr>
      <vt:lpstr>Riepilogo totale</vt:lpstr>
      <vt:lpstr>'Riepilogo totale'!Area_stampa</vt:lpstr>
      <vt:lpstr>'Prospetti AUSL'!Titoli_stampa</vt:lpstr>
      <vt:lpstr>'prospetto AOSP'!Titoli_stampa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s.zuccarelli</cp:lastModifiedBy>
  <cp:lastPrinted>2020-06-11T09:03:47Z</cp:lastPrinted>
  <dcterms:created xsi:type="dcterms:W3CDTF">2020-06-01T08:17:40Z</dcterms:created>
  <dcterms:modified xsi:type="dcterms:W3CDTF">2020-06-11T12:22:53Z</dcterms:modified>
</cp:coreProperties>
</file>