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Users\frantz\Desktop\"/>
    </mc:Choice>
  </mc:AlternateContent>
  <bookViews>
    <workbookView xWindow="0" yWindow="0" windowWidth="11475" windowHeight="3795"/>
  </bookViews>
  <sheets>
    <sheet name="ANALISI" sheetId="1" r:id="rId1"/>
    <sheet name="MO" sheetId="6" state="hidden" r:id="rId2"/>
  </sheets>
  <definedNames>
    <definedName name="_xlnm._FilterDatabase" localSheetId="0" hidden="1">ANALISI!$AC$1:$AC$417</definedName>
    <definedName name="_xlnm.Print_Area" localSheetId="0">ANALISI!$A$1:$AB$414</definedName>
    <definedName name="OLE_LINK1" localSheetId="0">ANALISI!#REF!</definedName>
    <definedName name="_xlnm.Print_Titles" localSheetId="0">ANALISI!$B:$C,ANALISI!$1:$2</definedName>
  </definedNames>
  <calcPr calcId="162913"/>
</workbook>
</file>

<file path=xl/calcChain.xml><?xml version="1.0" encoding="utf-8"?>
<calcChain xmlns="http://schemas.openxmlformats.org/spreadsheetml/2006/main">
  <c r="AG92" i="1" l="1"/>
  <c r="AF92" i="1"/>
  <c r="AE92" i="1"/>
  <c r="AD92" i="1"/>
  <c r="Y92" i="1"/>
  <c r="Q92" i="1"/>
  <c r="M92" i="1"/>
  <c r="X92" i="1" s="1"/>
  <c r="K92" i="1"/>
  <c r="W92" i="1" s="1"/>
  <c r="AG90" i="1"/>
  <c r="AF90" i="1"/>
  <c r="AE90" i="1"/>
  <c r="AD90" i="1"/>
  <c r="Y90" i="1"/>
  <c r="Q90" i="1"/>
  <c r="M90" i="1"/>
  <c r="X90" i="1" s="1"/>
  <c r="K90" i="1"/>
  <c r="W90" i="1" s="1"/>
  <c r="AG89" i="1"/>
  <c r="AF89" i="1"/>
  <c r="AE89" i="1"/>
  <c r="AD89" i="1"/>
  <c r="Y89" i="1"/>
  <c r="Q89" i="1"/>
  <c r="M89" i="1"/>
  <c r="X89" i="1" s="1"/>
  <c r="K89" i="1"/>
  <c r="W89" i="1" s="1"/>
  <c r="AG87" i="1"/>
  <c r="AF87" i="1"/>
  <c r="AE87" i="1"/>
  <c r="AD87" i="1"/>
  <c r="Y87" i="1"/>
  <c r="Q87" i="1"/>
  <c r="M87" i="1"/>
  <c r="X87" i="1" s="1"/>
  <c r="K87" i="1"/>
  <c r="W87" i="1" s="1"/>
  <c r="K399" i="1"/>
  <c r="M399" i="1"/>
  <c r="Q399" i="1" s="1"/>
  <c r="S399" i="1" s="1"/>
  <c r="W399" i="1"/>
  <c r="Y399" i="1"/>
  <c r="AD399" i="1"/>
  <c r="AE399" i="1"/>
  <c r="AF399" i="1"/>
  <c r="AG399" i="1"/>
  <c r="K369" i="1"/>
  <c r="M369" i="1"/>
  <c r="Q369" i="1" s="1"/>
  <c r="W369" i="1"/>
  <c r="X369" i="1"/>
  <c r="Y369" i="1"/>
  <c r="AD369" i="1"/>
  <c r="AE369" i="1"/>
  <c r="AF369" i="1"/>
  <c r="AG369" i="1"/>
  <c r="K370" i="1"/>
  <c r="W370" i="1" s="1"/>
  <c r="M370" i="1"/>
  <c r="Q370" i="1" s="1"/>
  <c r="S370" i="1"/>
  <c r="X370" i="1"/>
  <c r="Y370" i="1"/>
  <c r="AD370" i="1"/>
  <c r="AE370" i="1"/>
  <c r="AF370" i="1"/>
  <c r="AG370" i="1"/>
  <c r="K372" i="1"/>
  <c r="W372" i="1" s="1"/>
  <c r="M372" i="1"/>
  <c r="Q372" i="1" s="1"/>
  <c r="S372" i="1" s="1"/>
  <c r="Y372" i="1"/>
  <c r="AD372" i="1"/>
  <c r="AE372" i="1"/>
  <c r="AF372" i="1"/>
  <c r="AG372" i="1"/>
  <c r="K374" i="1"/>
  <c r="W374" i="1" s="1"/>
  <c r="M374" i="1"/>
  <c r="Q374" i="1" s="1"/>
  <c r="S374" i="1" s="1"/>
  <c r="X374" i="1"/>
  <c r="Y374" i="1"/>
  <c r="AD374" i="1"/>
  <c r="AE374" i="1"/>
  <c r="AF374" i="1"/>
  <c r="AG374" i="1"/>
  <c r="K376" i="1"/>
  <c r="W376" i="1" s="1"/>
  <c r="M376" i="1"/>
  <c r="Q376" i="1" s="1"/>
  <c r="S376" i="1" s="1"/>
  <c r="X376" i="1"/>
  <c r="Y376" i="1"/>
  <c r="AD376" i="1"/>
  <c r="AE376" i="1"/>
  <c r="AF376" i="1"/>
  <c r="AG376" i="1"/>
  <c r="K377" i="1"/>
  <c r="M377" i="1"/>
  <c r="Q377" i="1" s="1"/>
  <c r="W377" i="1"/>
  <c r="X377" i="1"/>
  <c r="Y377" i="1"/>
  <c r="AD377" i="1"/>
  <c r="AE377" i="1"/>
  <c r="AF377" i="1"/>
  <c r="AG377" i="1"/>
  <c r="K379" i="1"/>
  <c r="M379" i="1"/>
  <c r="Q379" i="1" s="1"/>
  <c r="W379" i="1"/>
  <c r="X379" i="1"/>
  <c r="Y379" i="1"/>
  <c r="AD379" i="1"/>
  <c r="AE379" i="1"/>
  <c r="AF379" i="1"/>
  <c r="AG379" i="1"/>
  <c r="K381" i="1"/>
  <c r="M381" i="1"/>
  <c r="Q381" i="1" s="1"/>
  <c r="W381" i="1"/>
  <c r="X381" i="1"/>
  <c r="Y381" i="1"/>
  <c r="AD381" i="1"/>
  <c r="AE381" i="1"/>
  <c r="AF381" i="1"/>
  <c r="AG381" i="1"/>
  <c r="K382" i="1"/>
  <c r="M382" i="1"/>
  <c r="Q382" i="1" s="1"/>
  <c r="S382" i="1" s="1"/>
  <c r="W382" i="1"/>
  <c r="Y382" i="1"/>
  <c r="AD382" i="1"/>
  <c r="AE382" i="1"/>
  <c r="AF382" i="1"/>
  <c r="AG382" i="1"/>
  <c r="K383" i="1"/>
  <c r="M383" i="1"/>
  <c r="Q383" i="1" s="1"/>
  <c r="W383" i="1"/>
  <c r="X383" i="1"/>
  <c r="Y383" i="1"/>
  <c r="AD383" i="1"/>
  <c r="AE383" i="1"/>
  <c r="AF383" i="1"/>
  <c r="AG383" i="1"/>
  <c r="K385" i="1"/>
  <c r="M385" i="1"/>
  <c r="Q385" i="1" s="1"/>
  <c r="W385" i="1"/>
  <c r="X385" i="1"/>
  <c r="Y385" i="1"/>
  <c r="AD385" i="1"/>
  <c r="AE385" i="1"/>
  <c r="AF385" i="1"/>
  <c r="AG385" i="1"/>
  <c r="K387" i="1"/>
  <c r="M387" i="1"/>
  <c r="Q387" i="1" s="1"/>
  <c r="W387" i="1"/>
  <c r="Y387" i="1"/>
  <c r="AD387" i="1"/>
  <c r="AE387" i="1"/>
  <c r="AF387" i="1"/>
  <c r="AG387" i="1"/>
  <c r="K389" i="1"/>
  <c r="M389" i="1"/>
  <c r="Q389" i="1" s="1"/>
  <c r="W389" i="1"/>
  <c r="Y389" i="1"/>
  <c r="AD389" i="1"/>
  <c r="AE389" i="1"/>
  <c r="AF389" i="1"/>
  <c r="AG389" i="1"/>
  <c r="K391" i="1"/>
  <c r="M391" i="1"/>
  <c r="Q391" i="1" s="1"/>
  <c r="W391" i="1"/>
  <c r="Y391" i="1"/>
  <c r="AD391" i="1"/>
  <c r="AE391" i="1"/>
  <c r="AF391" i="1"/>
  <c r="AG391" i="1"/>
  <c r="K393" i="1"/>
  <c r="M393" i="1"/>
  <c r="Q393" i="1" s="1"/>
  <c r="W393" i="1"/>
  <c r="Y393" i="1"/>
  <c r="AD393" i="1"/>
  <c r="AE393" i="1"/>
  <c r="AF393" i="1"/>
  <c r="AG393" i="1"/>
  <c r="K395" i="1"/>
  <c r="M395" i="1"/>
  <c r="Q395" i="1" s="1"/>
  <c r="W395" i="1"/>
  <c r="Y395" i="1"/>
  <c r="AD395" i="1"/>
  <c r="AE395" i="1"/>
  <c r="AF395" i="1"/>
  <c r="AG395" i="1"/>
  <c r="K396" i="1"/>
  <c r="M396" i="1"/>
  <c r="Q396" i="1" s="1"/>
  <c r="S396" i="1" s="1"/>
  <c r="W396" i="1"/>
  <c r="Y396" i="1"/>
  <c r="AD396" i="1"/>
  <c r="AE396" i="1"/>
  <c r="AF396" i="1"/>
  <c r="AG396" i="1"/>
  <c r="K397" i="1"/>
  <c r="M397" i="1"/>
  <c r="W397" i="1"/>
  <c r="Y397" i="1"/>
  <c r="AD397" i="1"/>
  <c r="AE397" i="1"/>
  <c r="AF397" i="1"/>
  <c r="AG397" i="1"/>
  <c r="K401" i="1"/>
  <c r="M401" i="1"/>
  <c r="Q401" i="1" s="1"/>
  <c r="W401" i="1"/>
  <c r="Y401" i="1"/>
  <c r="AD401" i="1"/>
  <c r="AE401" i="1"/>
  <c r="AF401" i="1"/>
  <c r="AG401" i="1"/>
  <c r="K402" i="1"/>
  <c r="M402" i="1"/>
  <c r="Q402" i="1" s="1"/>
  <c r="W402" i="1"/>
  <c r="Y402" i="1"/>
  <c r="AD402" i="1"/>
  <c r="AE402" i="1"/>
  <c r="AF402" i="1"/>
  <c r="AG402" i="1"/>
  <c r="K403" i="1"/>
  <c r="M403" i="1"/>
  <c r="Q403" i="1" s="1"/>
  <c r="W403" i="1"/>
  <c r="Y403" i="1"/>
  <c r="AD403" i="1"/>
  <c r="AE403" i="1"/>
  <c r="AF403" i="1"/>
  <c r="AG403" i="1"/>
  <c r="K405" i="1"/>
  <c r="M405" i="1"/>
  <c r="Q405" i="1" s="1"/>
  <c r="W405" i="1"/>
  <c r="Y405" i="1"/>
  <c r="AD405" i="1"/>
  <c r="AE405" i="1"/>
  <c r="AF405" i="1"/>
  <c r="AG405" i="1"/>
  <c r="K407" i="1"/>
  <c r="M407" i="1"/>
  <c r="Q407" i="1" s="1"/>
  <c r="W407" i="1"/>
  <c r="Y407" i="1"/>
  <c r="AD407" i="1"/>
  <c r="AE407" i="1"/>
  <c r="AF407" i="1"/>
  <c r="AG407" i="1"/>
  <c r="K409" i="1"/>
  <c r="M409" i="1"/>
  <c r="Q409" i="1" s="1"/>
  <c r="W409" i="1"/>
  <c r="Y409" i="1"/>
  <c r="AD409" i="1"/>
  <c r="AE409" i="1"/>
  <c r="AF409" i="1"/>
  <c r="AG409" i="1"/>
  <c r="K411" i="1"/>
  <c r="M411" i="1"/>
  <c r="Q411" i="1" s="1"/>
  <c r="W411" i="1"/>
  <c r="Y411" i="1"/>
  <c r="AD411" i="1"/>
  <c r="AE411" i="1"/>
  <c r="AF411" i="1"/>
  <c r="AG411" i="1"/>
  <c r="K412" i="1"/>
  <c r="M412" i="1"/>
  <c r="Q412" i="1" s="1"/>
  <c r="W412" i="1"/>
  <c r="Y412" i="1"/>
  <c r="AD412" i="1"/>
  <c r="AE412" i="1"/>
  <c r="AF412" i="1"/>
  <c r="AG412" i="1"/>
  <c r="AG366" i="1"/>
  <c r="AF366" i="1"/>
  <c r="AE366" i="1"/>
  <c r="AD366" i="1"/>
  <c r="Y366" i="1"/>
  <c r="Q366" i="1"/>
  <c r="M366" i="1"/>
  <c r="X366" i="1" s="1"/>
  <c r="K366" i="1"/>
  <c r="W366" i="1" s="1"/>
  <c r="AG365" i="1"/>
  <c r="AF365" i="1"/>
  <c r="AE365" i="1"/>
  <c r="AD365" i="1"/>
  <c r="Y365" i="1"/>
  <c r="Q365" i="1"/>
  <c r="M365" i="1"/>
  <c r="X365" i="1" s="1"/>
  <c r="K365" i="1"/>
  <c r="W365" i="1" s="1"/>
  <c r="K330" i="1"/>
  <c r="M330" i="1"/>
  <c r="Q330" i="1" s="1"/>
  <c r="W330" i="1"/>
  <c r="X330" i="1"/>
  <c r="Y330" i="1"/>
  <c r="AD330" i="1"/>
  <c r="AE330" i="1"/>
  <c r="AF330" i="1"/>
  <c r="AG330" i="1"/>
  <c r="K331" i="1"/>
  <c r="M331" i="1"/>
  <c r="Q331" i="1" s="1"/>
  <c r="W331" i="1"/>
  <c r="X331" i="1"/>
  <c r="Y331" i="1"/>
  <c r="AD331" i="1"/>
  <c r="AE331" i="1"/>
  <c r="AF331" i="1"/>
  <c r="AG331" i="1"/>
  <c r="K332" i="1"/>
  <c r="M332" i="1"/>
  <c r="Q332" i="1" s="1"/>
  <c r="W332" i="1"/>
  <c r="X332" i="1"/>
  <c r="Y332" i="1"/>
  <c r="AD332" i="1"/>
  <c r="AE332" i="1"/>
  <c r="AF332" i="1"/>
  <c r="AG332" i="1"/>
  <c r="K313" i="1"/>
  <c r="W313" i="1" s="1"/>
  <c r="M313" i="1"/>
  <c r="Q313" i="1"/>
  <c r="S313" i="1" s="1"/>
  <c r="X313" i="1"/>
  <c r="Y313" i="1"/>
  <c r="AD313" i="1"/>
  <c r="AE313" i="1"/>
  <c r="AF313" i="1"/>
  <c r="AG313" i="1"/>
  <c r="K270" i="1"/>
  <c r="M270" i="1"/>
  <c r="Q270" i="1" s="1"/>
  <c r="W270" i="1"/>
  <c r="Y270" i="1"/>
  <c r="AD270" i="1"/>
  <c r="AE270" i="1"/>
  <c r="AF270" i="1"/>
  <c r="AG270" i="1"/>
  <c r="K272" i="1"/>
  <c r="M272" i="1"/>
  <c r="Q272" i="1" s="1"/>
  <c r="W272" i="1"/>
  <c r="X272" i="1"/>
  <c r="Y272" i="1"/>
  <c r="AD272" i="1"/>
  <c r="AE272" i="1"/>
  <c r="AF272" i="1"/>
  <c r="AG272" i="1"/>
  <c r="K274" i="1"/>
  <c r="M274" i="1"/>
  <c r="Q274" i="1" s="1"/>
  <c r="W274" i="1"/>
  <c r="X274" i="1"/>
  <c r="Y274" i="1"/>
  <c r="AD274" i="1"/>
  <c r="AE274" i="1"/>
  <c r="AF274" i="1"/>
  <c r="AG274" i="1"/>
  <c r="K275" i="1"/>
  <c r="M275" i="1"/>
  <c r="Q275" i="1" s="1"/>
  <c r="W275" i="1"/>
  <c r="X275" i="1"/>
  <c r="Y275" i="1"/>
  <c r="AD275" i="1"/>
  <c r="AE275" i="1"/>
  <c r="AF275" i="1"/>
  <c r="AG275" i="1"/>
  <c r="K277" i="1"/>
  <c r="M277" i="1"/>
  <c r="Q277" i="1" s="1"/>
  <c r="W277" i="1"/>
  <c r="X277" i="1"/>
  <c r="Y277" i="1"/>
  <c r="AD277" i="1"/>
  <c r="AE277" i="1"/>
  <c r="AF277" i="1"/>
  <c r="AG277" i="1"/>
  <c r="K279" i="1"/>
  <c r="M279" i="1"/>
  <c r="Q279" i="1" s="1"/>
  <c r="W279" i="1"/>
  <c r="X279" i="1"/>
  <c r="Y279" i="1"/>
  <c r="AD279" i="1"/>
  <c r="AE279" i="1"/>
  <c r="AF279" i="1"/>
  <c r="AG279" i="1"/>
  <c r="K280" i="1"/>
  <c r="M280" i="1"/>
  <c r="Q280" i="1" s="1"/>
  <c r="W280" i="1"/>
  <c r="X280" i="1"/>
  <c r="Y280" i="1"/>
  <c r="AD280" i="1"/>
  <c r="AE280" i="1"/>
  <c r="AF280" i="1"/>
  <c r="AG280" i="1"/>
  <c r="K281" i="1"/>
  <c r="M281" i="1"/>
  <c r="Q281" i="1" s="1"/>
  <c r="W281" i="1"/>
  <c r="X281" i="1"/>
  <c r="Y281" i="1"/>
  <c r="AD281" i="1"/>
  <c r="AE281" i="1"/>
  <c r="AF281" i="1"/>
  <c r="AG281" i="1"/>
  <c r="K283" i="1"/>
  <c r="M283" i="1"/>
  <c r="Q283" i="1" s="1"/>
  <c r="W283" i="1"/>
  <c r="X283" i="1"/>
  <c r="Y283" i="1"/>
  <c r="AD283" i="1"/>
  <c r="AE283" i="1"/>
  <c r="AF283" i="1"/>
  <c r="AG283" i="1"/>
  <c r="K284" i="1"/>
  <c r="M284" i="1"/>
  <c r="Q284" i="1" s="1"/>
  <c r="W284" i="1"/>
  <c r="X284" i="1"/>
  <c r="Y284" i="1"/>
  <c r="AD284" i="1"/>
  <c r="AE284" i="1"/>
  <c r="AF284" i="1"/>
  <c r="AG284" i="1"/>
  <c r="K286" i="1"/>
  <c r="M286" i="1"/>
  <c r="Q286" i="1" s="1"/>
  <c r="W286" i="1"/>
  <c r="X286" i="1"/>
  <c r="Y286" i="1"/>
  <c r="AD286" i="1"/>
  <c r="AE286" i="1"/>
  <c r="AF286" i="1"/>
  <c r="AG286" i="1"/>
  <c r="K287" i="1"/>
  <c r="M287" i="1"/>
  <c r="Q287" i="1" s="1"/>
  <c r="W287" i="1"/>
  <c r="X287" i="1"/>
  <c r="Y287" i="1"/>
  <c r="AD287" i="1"/>
  <c r="AE287" i="1"/>
  <c r="AF287" i="1"/>
  <c r="AG287" i="1"/>
  <c r="K288" i="1"/>
  <c r="M288" i="1"/>
  <c r="Q288" i="1" s="1"/>
  <c r="W288" i="1"/>
  <c r="X288" i="1"/>
  <c r="Y288" i="1"/>
  <c r="AD288" i="1"/>
  <c r="AE288" i="1"/>
  <c r="AF288" i="1"/>
  <c r="AG288" i="1"/>
  <c r="K289" i="1"/>
  <c r="M289" i="1"/>
  <c r="Q289" i="1" s="1"/>
  <c r="W289" i="1"/>
  <c r="X289" i="1"/>
  <c r="Y289" i="1"/>
  <c r="AD289" i="1"/>
  <c r="AE289" i="1"/>
  <c r="AF289" i="1"/>
  <c r="AG289" i="1"/>
  <c r="K290" i="1"/>
  <c r="M290" i="1"/>
  <c r="Q290" i="1" s="1"/>
  <c r="W290" i="1"/>
  <c r="X290" i="1"/>
  <c r="Y290" i="1"/>
  <c r="AD290" i="1"/>
  <c r="AE290" i="1"/>
  <c r="AF290" i="1"/>
  <c r="AG290" i="1"/>
  <c r="K292" i="1"/>
  <c r="M292" i="1"/>
  <c r="Q292" i="1" s="1"/>
  <c r="W292" i="1"/>
  <c r="X292" i="1"/>
  <c r="Y292" i="1"/>
  <c r="AD292" i="1"/>
  <c r="AE292" i="1"/>
  <c r="AF292" i="1"/>
  <c r="AG292" i="1"/>
  <c r="K294" i="1"/>
  <c r="M294" i="1"/>
  <c r="Q294" i="1" s="1"/>
  <c r="W294" i="1"/>
  <c r="X294" i="1"/>
  <c r="Y294" i="1"/>
  <c r="AD294" i="1"/>
  <c r="AE294" i="1"/>
  <c r="AF294" i="1"/>
  <c r="AG294" i="1"/>
  <c r="K296" i="1"/>
  <c r="M296" i="1"/>
  <c r="Q296" i="1" s="1"/>
  <c r="W296" i="1"/>
  <c r="X296" i="1"/>
  <c r="Y296" i="1"/>
  <c r="AD296" i="1"/>
  <c r="AE296" i="1"/>
  <c r="AF296" i="1"/>
  <c r="AG296" i="1"/>
  <c r="K297" i="1"/>
  <c r="M297" i="1"/>
  <c r="Q297" i="1" s="1"/>
  <c r="W297" i="1"/>
  <c r="X297" i="1"/>
  <c r="Y297" i="1"/>
  <c r="AD297" i="1"/>
  <c r="AE297" i="1"/>
  <c r="AF297" i="1"/>
  <c r="AG297" i="1"/>
  <c r="K298" i="1"/>
  <c r="M298" i="1"/>
  <c r="Q298" i="1" s="1"/>
  <c r="W298" i="1"/>
  <c r="X298" i="1"/>
  <c r="Y298" i="1"/>
  <c r="AD298" i="1"/>
  <c r="AE298" i="1"/>
  <c r="AF298" i="1"/>
  <c r="AG298" i="1"/>
  <c r="K300" i="1"/>
  <c r="W300" i="1" s="1"/>
  <c r="M300" i="1"/>
  <c r="Q300" i="1" s="1"/>
  <c r="S300" i="1" s="1"/>
  <c r="Y300" i="1"/>
  <c r="AD300" i="1"/>
  <c r="AE300" i="1"/>
  <c r="AF300" i="1"/>
  <c r="AG300" i="1"/>
  <c r="K301" i="1"/>
  <c r="M301" i="1"/>
  <c r="Q301" i="1" s="1"/>
  <c r="W301" i="1"/>
  <c r="X301" i="1"/>
  <c r="Y301" i="1"/>
  <c r="AD301" i="1"/>
  <c r="AE301" i="1"/>
  <c r="AF301" i="1"/>
  <c r="AG301" i="1"/>
  <c r="K302" i="1"/>
  <c r="M302" i="1"/>
  <c r="Q302" i="1" s="1"/>
  <c r="W302" i="1"/>
  <c r="X302" i="1"/>
  <c r="Y302" i="1"/>
  <c r="AD302" i="1"/>
  <c r="AE302" i="1"/>
  <c r="AF302" i="1"/>
  <c r="AG302" i="1"/>
  <c r="K303" i="1"/>
  <c r="M303" i="1"/>
  <c r="Q303" i="1" s="1"/>
  <c r="W303" i="1"/>
  <c r="X303" i="1"/>
  <c r="Y303" i="1"/>
  <c r="AD303" i="1"/>
  <c r="AE303" i="1"/>
  <c r="AF303" i="1"/>
  <c r="AG303" i="1"/>
  <c r="K304" i="1"/>
  <c r="M304" i="1"/>
  <c r="Q304" i="1" s="1"/>
  <c r="W304" i="1"/>
  <c r="X304" i="1"/>
  <c r="Y304" i="1"/>
  <c r="AD304" i="1"/>
  <c r="AE304" i="1"/>
  <c r="AF304" i="1"/>
  <c r="AG304" i="1"/>
  <c r="K306" i="1"/>
  <c r="M306" i="1"/>
  <c r="Q306" i="1" s="1"/>
  <c r="W306" i="1"/>
  <c r="X306" i="1"/>
  <c r="Y306" i="1"/>
  <c r="AD306" i="1"/>
  <c r="AE306" i="1"/>
  <c r="AF306" i="1"/>
  <c r="AG306" i="1"/>
  <c r="K308" i="1"/>
  <c r="M308" i="1"/>
  <c r="Q308" i="1" s="1"/>
  <c r="W308" i="1"/>
  <c r="X308" i="1"/>
  <c r="Y308" i="1"/>
  <c r="AD308" i="1"/>
  <c r="AE308" i="1"/>
  <c r="AF308" i="1"/>
  <c r="AG308" i="1"/>
  <c r="K309" i="1"/>
  <c r="M309" i="1"/>
  <c r="Q309" i="1" s="1"/>
  <c r="W309" i="1"/>
  <c r="X309" i="1"/>
  <c r="Y309" i="1"/>
  <c r="AD309" i="1"/>
  <c r="AE309" i="1"/>
  <c r="AF309" i="1"/>
  <c r="AG309" i="1"/>
  <c r="K310" i="1"/>
  <c r="M310" i="1"/>
  <c r="Q310" i="1" s="1"/>
  <c r="W310" i="1"/>
  <c r="X310" i="1"/>
  <c r="Y310" i="1"/>
  <c r="AD310" i="1"/>
  <c r="AE310" i="1"/>
  <c r="AF310" i="1"/>
  <c r="AG310" i="1"/>
  <c r="K311" i="1"/>
  <c r="M311" i="1"/>
  <c r="Q311" i="1" s="1"/>
  <c r="S311" i="1" s="1"/>
  <c r="W311" i="1"/>
  <c r="Y311" i="1"/>
  <c r="AD311" i="1"/>
  <c r="AE311" i="1"/>
  <c r="AF311" i="1"/>
  <c r="AG311" i="1"/>
  <c r="K312" i="1"/>
  <c r="W312" i="1" s="1"/>
  <c r="M312" i="1"/>
  <c r="Q312" i="1" s="1"/>
  <c r="S312" i="1" s="1"/>
  <c r="Y312" i="1"/>
  <c r="AD312" i="1"/>
  <c r="AE312" i="1"/>
  <c r="AF312" i="1"/>
  <c r="AG312" i="1"/>
  <c r="K315" i="1"/>
  <c r="W315" i="1" s="1"/>
  <c r="M315" i="1"/>
  <c r="Q315" i="1" s="1"/>
  <c r="S315" i="1" s="1"/>
  <c r="Y315" i="1"/>
  <c r="AD315" i="1"/>
  <c r="AE315" i="1"/>
  <c r="AF315" i="1"/>
  <c r="AG315" i="1"/>
  <c r="K316" i="1"/>
  <c r="W316" i="1" s="1"/>
  <c r="M316" i="1"/>
  <c r="Q316" i="1" s="1"/>
  <c r="S316" i="1" s="1"/>
  <c r="Y316" i="1"/>
  <c r="AD316" i="1"/>
  <c r="AE316" i="1"/>
  <c r="AF316" i="1"/>
  <c r="AG316" i="1"/>
  <c r="K318" i="1"/>
  <c r="M318" i="1"/>
  <c r="Q318" i="1" s="1"/>
  <c r="W318" i="1"/>
  <c r="X318" i="1"/>
  <c r="Y318" i="1"/>
  <c r="AD318" i="1"/>
  <c r="AE318" i="1"/>
  <c r="AF318" i="1"/>
  <c r="AG318" i="1"/>
  <c r="K265" i="1"/>
  <c r="W265" i="1" s="1"/>
  <c r="M265" i="1"/>
  <c r="Q265" i="1" s="1"/>
  <c r="S265" i="1" s="1"/>
  <c r="Y265" i="1"/>
  <c r="AD265" i="1"/>
  <c r="AE265" i="1"/>
  <c r="AF265" i="1"/>
  <c r="AG265" i="1"/>
  <c r="K179" i="1"/>
  <c r="M179" i="1"/>
  <c r="Q179" i="1" s="1"/>
  <c r="W179" i="1"/>
  <c r="X179" i="1"/>
  <c r="Y179" i="1"/>
  <c r="AD179" i="1"/>
  <c r="AE179" i="1"/>
  <c r="AF179" i="1"/>
  <c r="AG179" i="1"/>
  <c r="K97" i="1"/>
  <c r="M97" i="1"/>
  <c r="W97" i="1"/>
  <c r="Y97" i="1"/>
  <c r="AD97" i="1"/>
  <c r="AE97" i="1"/>
  <c r="AF97" i="1"/>
  <c r="AG97" i="1"/>
  <c r="K98" i="1"/>
  <c r="M98" i="1"/>
  <c r="W98" i="1"/>
  <c r="Y98" i="1"/>
  <c r="AD98" i="1"/>
  <c r="AE98" i="1"/>
  <c r="AF98" i="1"/>
  <c r="AG98" i="1"/>
  <c r="K100" i="1"/>
  <c r="M100" i="1"/>
  <c r="W100" i="1"/>
  <c r="Y100" i="1"/>
  <c r="AD100" i="1"/>
  <c r="AE100" i="1"/>
  <c r="AF100" i="1"/>
  <c r="AG100" i="1"/>
  <c r="K101" i="1"/>
  <c r="M101" i="1"/>
  <c r="W101" i="1"/>
  <c r="Y101" i="1"/>
  <c r="AD101" i="1"/>
  <c r="AE101" i="1"/>
  <c r="AF101" i="1"/>
  <c r="AG101" i="1"/>
  <c r="K102" i="1"/>
  <c r="M102" i="1"/>
  <c r="W102" i="1"/>
  <c r="Y102" i="1"/>
  <c r="AD102" i="1"/>
  <c r="AE102" i="1"/>
  <c r="AF102" i="1"/>
  <c r="AG102" i="1"/>
  <c r="K104" i="1"/>
  <c r="M104" i="1"/>
  <c r="W104" i="1"/>
  <c r="Y104" i="1"/>
  <c r="AD104" i="1"/>
  <c r="AE104" i="1"/>
  <c r="AF104" i="1"/>
  <c r="AG104" i="1"/>
  <c r="K105" i="1"/>
  <c r="M105" i="1"/>
  <c r="W105" i="1"/>
  <c r="Y105" i="1"/>
  <c r="AD105" i="1"/>
  <c r="AE105" i="1"/>
  <c r="AF105" i="1"/>
  <c r="AG105" i="1"/>
  <c r="K106" i="1"/>
  <c r="M106" i="1"/>
  <c r="W106" i="1"/>
  <c r="Y106" i="1"/>
  <c r="AD106" i="1"/>
  <c r="AE106" i="1"/>
  <c r="AF106" i="1"/>
  <c r="AG106" i="1"/>
  <c r="K107" i="1"/>
  <c r="M107" i="1"/>
  <c r="W107" i="1"/>
  <c r="Y107" i="1"/>
  <c r="AD107" i="1"/>
  <c r="AE107" i="1"/>
  <c r="AF107" i="1"/>
  <c r="AG107" i="1"/>
  <c r="K109" i="1"/>
  <c r="M109" i="1"/>
  <c r="W109" i="1"/>
  <c r="Y109" i="1"/>
  <c r="AD109" i="1"/>
  <c r="AE109" i="1"/>
  <c r="AF109" i="1"/>
  <c r="AG109" i="1"/>
  <c r="K111" i="1"/>
  <c r="M111" i="1"/>
  <c r="W111" i="1"/>
  <c r="Y111" i="1"/>
  <c r="AD111" i="1"/>
  <c r="AE111" i="1"/>
  <c r="AF111" i="1"/>
  <c r="AG111" i="1"/>
  <c r="K113" i="1"/>
  <c r="M113" i="1"/>
  <c r="W113" i="1"/>
  <c r="Y113" i="1"/>
  <c r="AD113" i="1"/>
  <c r="AE113" i="1"/>
  <c r="AF113" i="1"/>
  <c r="AG113" i="1"/>
  <c r="K115" i="1"/>
  <c r="M115" i="1"/>
  <c r="W115" i="1"/>
  <c r="Y115" i="1"/>
  <c r="AD115" i="1"/>
  <c r="AE115" i="1"/>
  <c r="AF115" i="1"/>
  <c r="AG115" i="1"/>
  <c r="K116" i="1"/>
  <c r="M116" i="1"/>
  <c r="W116" i="1"/>
  <c r="Y116" i="1"/>
  <c r="AD116" i="1"/>
  <c r="AE116" i="1"/>
  <c r="AF116" i="1"/>
  <c r="AG116" i="1"/>
  <c r="K117" i="1"/>
  <c r="M117" i="1"/>
  <c r="W117" i="1"/>
  <c r="Y117" i="1"/>
  <c r="AD117" i="1"/>
  <c r="AE117" i="1"/>
  <c r="AF117" i="1"/>
  <c r="AG117" i="1"/>
  <c r="K118" i="1"/>
  <c r="M118" i="1"/>
  <c r="W118" i="1"/>
  <c r="Y118" i="1"/>
  <c r="AD118" i="1"/>
  <c r="AE118" i="1"/>
  <c r="AF118" i="1"/>
  <c r="AG118" i="1"/>
  <c r="K120" i="1"/>
  <c r="M120" i="1"/>
  <c r="W120" i="1"/>
  <c r="Y120" i="1"/>
  <c r="AD120" i="1"/>
  <c r="AE120" i="1"/>
  <c r="AF120" i="1"/>
  <c r="AG120" i="1"/>
  <c r="K121" i="1"/>
  <c r="M121" i="1"/>
  <c r="W121" i="1"/>
  <c r="Y121" i="1"/>
  <c r="AD121" i="1"/>
  <c r="AE121" i="1"/>
  <c r="AF121" i="1"/>
  <c r="AG121" i="1"/>
  <c r="K122" i="1"/>
  <c r="M122" i="1"/>
  <c r="W122" i="1"/>
  <c r="Y122" i="1"/>
  <c r="AD122" i="1"/>
  <c r="AE122" i="1"/>
  <c r="AF122" i="1"/>
  <c r="AG122" i="1"/>
  <c r="K123" i="1"/>
  <c r="M123" i="1"/>
  <c r="W123" i="1"/>
  <c r="Y123" i="1"/>
  <c r="AD123" i="1"/>
  <c r="AE123" i="1"/>
  <c r="AF123" i="1"/>
  <c r="AG123" i="1"/>
  <c r="K125" i="1"/>
  <c r="M125" i="1"/>
  <c r="W125" i="1"/>
  <c r="Y125" i="1"/>
  <c r="AD125" i="1"/>
  <c r="AE125" i="1"/>
  <c r="AF125" i="1"/>
  <c r="AG125" i="1"/>
  <c r="K126" i="1"/>
  <c r="M126" i="1"/>
  <c r="W126" i="1"/>
  <c r="Y126" i="1"/>
  <c r="AD126" i="1"/>
  <c r="AE126" i="1"/>
  <c r="AF126" i="1"/>
  <c r="AG126" i="1"/>
  <c r="K128" i="1"/>
  <c r="M128" i="1"/>
  <c r="W128" i="1"/>
  <c r="Y128" i="1"/>
  <c r="AD128" i="1"/>
  <c r="AE128" i="1"/>
  <c r="AF128" i="1"/>
  <c r="AG128" i="1"/>
  <c r="K129" i="1"/>
  <c r="M129" i="1"/>
  <c r="W129" i="1"/>
  <c r="Y129" i="1"/>
  <c r="AD129" i="1"/>
  <c r="AE129" i="1"/>
  <c r="AF129" i="1"/>
  <c r="AG129" i="1"/>
  <c r="K131" i="1"/>
  <c r="M131" i="1"/>
  <c r="W131" i="1"/>
  <c r="Y131" i="1"/>
  <c r="AD131" i="1"/>
  <c r="AE131" i="1"/>
  <c r="AF131" i="1"/>
  <c r="AG131" i="1"/>
  <c r="K133" i="1"/>
  <c r="M133" i="1"/>
  <c r="W133" i="1"/>
  <c r="Y133" i="1"/>
  <c r="AD133" i="1"/>
  <c r="AE133" i="1"/>
  <c r="AF133" i="1"/>
  <c r="AG133" i="1"/>
  <c r="K134" i="1"/>
  <c r="M134" i="1"/>
  <c r="W134" i="1"/>
  <c r="Y134" i="1"/>
  <c r="AD134" i="1"/>
  <c r="AE134" i="1"/>
  <c r="AF134" i="1"/>
  <c r="AG134" i="1"/>
  <c r="K135" i="1"/>
  <c r="M135" i="1"/>
  <c r="W135" i="1"/>
  <c r="Y135" i="1"/>
  <c r="AD135" i="1"/>
  <c r="AE135" i="1"/>
  <c r="AF135" i="1"/>
  <c r="AG135" i="1"/>
  <c r="K136" i="1"/>
  <c r="M136" i="1"/>
  <c r="W136" i="1"/>
  <c r="Y136" i="1"/>
  <c r="AD136" i="1"/>
  <c r="AE136" i="1"/>
  <c r="AF136" i="1"/>
  <c r="AG136" i="1"/>
  <c r="K138" i="1"/>
  <c r="M138" i="1"/>
  <c r="W138" i="1"/>
  <c r="Y138" i="1"/>
  <c r="AD138" i="1"/>
  <c r="AE138" i="1"/>
  <c r="AF138" i="1"/>
  <c r="AG138" i="1"/>
  <c r="K140" i="1"/>
  <c r="M140" i="1"/>
  <c r="W140" i="1"/>
  <c r="Y140" i="1"/>
  <c r="AD140" i="1"/>
  <c r="AE140" i="1"/>
  <c r="AF140" i="1"/>
  <c r="AG140" i="1"/>
  <c r="K142" i="1"/>
  <c r="M142" i="1"/>
  <c r="W142" i="1"/>
  <c r="Y142" i="1"/>
  <c r="AD142" i="1"/>
  <c r="AE142" i="1"/>
  <c r="AF142" i="1"/>
  <c r="AG142" i="1"/>
  <c r="K144" i="1"/>
  <c r="M144" i="1"/>
  <c r="W144" i="1"/>
  <c r="Y144" i="1"/>
  <c r="AD144" i="1"/>
  <c r="AE144" i="1"/>
  <c r="AF144" i="1"/>
  <c r="AG144" i="1"/>
  <c r="K145" i="1"/>
  <c r="M145" i="1"/>
  <c r="W145" i="1"/>
  <c r="Y145" i="1"/>
  <c r="AD145" i="1"/>
  <c r="AE145" i="1"/>
  <c r="AF145" i="1"/>
  <c r="AG145" i="1"/>
  <c r="K147" i="1"/>
  <c r="M147" i="1"/>
  <c r="W147" i="1"/>
  <c r="Y147" i="1"/>
  <c r="AD147" i="1"/>
  <c r="AE147" i="1"/>
  <c r="AF147" i="1"/>
  <c r="AG147" i="1"/>
  <c r="K148" i="1"/>
  <c r="M148" i="1"/>
  <c r="W148" i="1"/>
  <c r="Y148" i="1"/>
  <c r="AD148" i="1"/>
  <c r="AE148" i="1"/>
  <c r="AF148" i="1"/>
  <c r="AG148" i="1"/>
  <c r="K149" i="1"/>
  <c r="M149" i="1"/>
  <c r="W149" i="1"/>
  <c r="Y149" i="1"/>
  <c r="AD149" i="1"/>
  <c r="AE149" i="1"/>
  <c r="AF149" i="1"/>
  <c r="AG149" i="1"/>
  <c r="K151" i="1"/>
  <c r="M151" i="1"/>
  <c r="W151" i="1"/>
  <c r="Y151" i="1"/>
  <c r="AD151" i="1"/>
  <c r="AE151" i="1"/>
  <c r="AF151" i="1"/>
  <c r="AG151" i="1"/>
  <c r="K152" i="1"/>
  <c r="M152" i="1"/>
  <c r="W152" i="1"/>
  <c r="Y152" i="1"/>
  <c r="AD152" i="1"/>
  <c r="AE152" i="1"/>
  <c r="AF152" i="1"/>
  <c r="AG152" i="1"/>
  <c r="K153" i="1"/>
  <c r="M153" i="1"/>
  <c r="W153" i="1"/>
  <c r="Y153" i="1"/>
  <c r="AD153" i="1"/>
  <c r="AE153" i="1"/>
  <c r="AF153" i="1"/>
  <c r="AG153" i="1"/>
  <c r="K155" i="1"/>
  <c r="M155" i="1"/>
  <c r="W155" i="1"/>
  <c r="Y155" i="1"/>
  <c r="AD155" i="1"/>
  <c r="AE155" i="1"/>
  <c r="AF155" i="1"/>
  <c r="AG155" i="1"/>
  <c r="K156" i="1"/>
  <c r="M156" i="1"/>
  <c r="W156" i="1"/>
  <c r="Y156" i="1"/>
  <c r="AD156" i="1"/>
  <c r="AE156" i="1"/>
  <c r="AF156" i="1"/>
  <c r="AG156" i="1"/>
  <c r="K158" i="1"/>
  <c r="M158" i="1"/>
  <c r="W158" i="1"/>
  <c r="Y158" i="1"/>
  <c r="AD158" i="1"/>
  <c r="AE158" i="1"/>
  <c r="AF158" i="1"/>
  <c r="AG158" i="1"/>
  <c r="K160" i="1"/>
  <c r="M160" i="1"/>
  <c r="W160" i="1"/>
  <c r="Y160" i="1"/>
  <c r="AD160" i="1"/>
  <c r="AE160" i="1"/>
  <c r="AF160" i="1"/>
  <c r="AG160" i="1"/>
  <c r="K161" i="1"/>
  <c r="M161" i="1"/>
  <c r="W161" i="1"/>
  <c r="Y161" i="1"/>
  <c r="AD161" i="1"/>
  <c r="AE161" i="1"/>
  <c r="AF161" i="1"/>
  <c r="AG161" i="1"/>
  <c r="K162" i="1"/>
  <c r="M162" i="1"/>
  <c r="W162" i="1"/>
  <c r="Y162" i="1"/>
  <c r="AD162" i="1"/>
  <c r="AE162" i="1"/>
  <c r="AF162" i="1"/>
  <c r="AG162" i="1"/>
  <c r="K163" i="1"/>
  <c r="M163" i="1"/>
  <c r="W163" i="1"/>
  <c r="Y163" i="1"/>
  <c r="AD163" i="1"/>
  <c r="AE163" i="1"/>
  <c r="AF163" i="1"/>
  <c r="AG163" i="1"/>
  <c r="K164" i="1"/>
  <c r="M164" i="1"/>
  <c r="W164" i="1"/>
  <c r="Y164" i="1"/>
  <c r="AD164" i="1"/>
  <c r="AE164" i="1"/>
  <c r="AF164" i="1"/>
  <c r="AG164" i="1"/>
  <c r="K165" i="1"/>
  <c r="M165" i="1"/>
  <c r="W165" i="1"/>
  <c r="Y165" i="1"/>
  <c r="AD165" i="1"/>
  <c r="AE165" i="1"/>
  <c r="AF165" i="1"/>
  <c r="AG165" i="1"/>
  <c r="K167" i="1"/>
  <c r="M167" i="1"/>
  <c r="W167" i="1"/>
  <c r="Y167" i="1"/>
  <c r="AD167" i="1"/>
  <c r="AE167" i="1"/>
  <c r="AF167" i="1"/>
  <c r="AG167" i="1"/>
  <c r="K168" i="1"/>
  <c r="M168" i="1"/>
  <c r="W168" i="1"/>
  <c r="Y168" i="1"/>
  <c r="AD168" i="1"/>
  <c r="AE168" i="1"/>
  <c r="AF168" i="1"/>
  <c r="AG168" i="1"/>
  <c r="K170" i="1"/>
  <c r="W170" i="1" s="1"/>
  <c r="M170" i="1"/>
  <c r="Q170" i="1" s="1"/>
  <c r="Y170" i="1"/>
  <c r="AD170" i="1"/>
  <c r="AE170" i="1"/>
  <c r="AF170" i="1"/>
  <c r="AG170" i="1"/>
  <c r="K171" i="1"/>
  <c r="W171" i="1" s="1"/>
  <c r="M171" i="1"/>
  <c r="Q171" i="1" s="1"/>
  <c r="Y171" i="1"/>
  <c r="AD171" i="1"/>
  <c r="AE171" i="1"/>
  <c r="AF171" i="1"/>
  <c r="AG171" i="1"/>
  <c r="K172" i="1"/>
  <c r="W172" i="1" s="1"/>
  <c r="M172" i="1"/>
  <c r="Q172" i="1" s="1"/>
  <c r="Y172" i="1"/>
  <c r="AD172" i="1"/>
  <c r="AE172" i="1"/>
  <c r="AF172" i="1"/>
  <c r="AG172" i="1"/>
  <c r="K174" i="1"/>
  <c r="W174" i="1" s="1"/>
  <c r="M174" i="1"/>
  <c r="Q174" i="1" s="1"/>
  <c r="X174" i="1"/>
  <c r="Y174" i="1"/>
  <c r="AD174" i="1"/>
  <c r="AE174" i="1"/>
  <c r="AF174" i="1"/>
  <c r="AG174" i="1"/>
  <c r="K176" i="1"/>
  <c r="W176" i="1" s="1"/>
  <c r="M176" i="1"/>
  <c r="Q176" i="1" s="1"/>
  <c r="Y176" i="1"/>
  <c r="AD176" i="1"/>
  <c r="AE176" i="1"/>
  <c r="AF176" i="1"/>
  <c r="AG176" i="1"/>
  <c r="K178" i="1"/>
  <c r="W178" i="1" s="1"/>
  <c r="M178" i="1"/>
  <c r="Q178" i="1" s="1"/>
  <c r="Y178" i="1"/>
  <c r="AD178" i="1"/>
  <c r="AE178" i="1"/>
  <c r="AF178" i="1"/>
  <c r="AG178" i="1"/>
  <c r="K181" i="1"/>
  <c r="W181" i="1" s="1"/>
  <c r="M181" i="1"/>
  <c r="Q181" i="1" s="1"/>
  <c r="Y181" i="1"/>
  <c r="AD181" i="1"/>
  <c r="AE181" i="1"/>
  <c r="AF181" i="1"/>
  <c r="AG181" i="1"/>
  <c r="K182" i="1"/>
  <c r="W182" i="1" s="1"/>
  <c r="M182" i="1"/>
  <c r="Q182" i="1" s="1"/>
  <c r="Y182" i="1"/>
  <c r="AD182" i="1"/>
  <c r="AE182" i="1"/>
  <c r="AF182" i="1"/>
  <c r="AG182" i="1"/>
  <c r="K183" i="1"/>
  <c r="W183" i="1" s="1"/>
  <c r="M183" i="1"/>
  <c r="Q183" i="1" s="1"/>
  <c r="Y183" i="1"/>
  <c r="AD183" i="1"/>
  <c r="AE183" i="1"/>
  <c r="AF183" i="1"/>
  <c r="AG183" i="1"/>
  <c r="K184" i="1"/>
  <c r="W184" i="1" s="1"/>
  <c r="M184" i="1"/>
  <c r="Q184" i="1" s="1"/>
  <c r="Y184" i="1"/>
  <c r="AD184" i="1"/>
  <c r="AE184" i="1"/>
  <c r="AF184" i="1"/>
  <c r="AG184" i="1"/>
  <c r="K186" i="1"/>
  <c r="W186" i="1" s="1"/>
  <c r="M186" i="1"/>
  <c r="Q186" i="1" s="1"/>
  <c r="Y186" i="1"/>
  <c r="AD186" i="1"/>
  <c r="AE186" i="1"/>
  <c r="AF186" i="1"/>
  <c r="AG186" i="1"/>
  <c r="K188" i="1"/>
  <c r="W188" i="1" s="1"/>
  <c r="M188" i="1"/>
  <c r="Q188" i="1" s="1"/>
  <c r="Y188" i="1"/>
  <c r="AD188" i="1"/>
  <c r="AE188" i="1"/>
  <c r="AF188" i="1"/>
  <c r="AG188" i="1"/>
  <c r="K189" i="1"/>
  <c r="W189" i="1" s="1"/>
  <c r="M189" i="1"/>
  <c r="Q189" i="1" s="1"/>
  <c r="Y189" i="1"/>
  <c r="AD189" i="1"/>
  <c r="AE189" i="1"/>
  <c r="AF189" i="1"/>
  <c r="AG189" i="1"/>
  <c r="K190" i="1"/>
  <c r="W190" i="1" s="1"/>
  <c r="M190" i="1"/>
  <c r="Q190" i="1" s="1"/>
  <c r="Y190" i="1"/>
  <c r="AD190" i="1"/>
  <c r="AE190" i="1"/>
  <c r="AF190" i="1"/>
  <c r="AG190" i="1"/>
  <c r="K192" i="1"/>
  <c r="W192" i="1" s="1"/>
  <c r="M192" i="1"/>
  <c r="Q192" i="1" s="1"/>
  <c r="Y192" i="1"/>
  <c r="AD192" i="1"/>
  <c r="AE192" i="1"/>
  <c r="AF192" i="1"/>
  <c r="AG192" i="1"/>
  <c r="K194" i="1"/>
  <c r="W194" i="1" s="1"/>
  <c r="M194" i="1"/>
  <c r="Q194" i="1" s="1"/>
  <c r="Y194" i="1"/>
  <c r="AD194" i="1"/>
  <c r="AE194" i="1"/>
  <c r="AF194" i="1"/>
  <c r="AG194" i="1"/>
  <c r="K196" i="1"/>
  <c r="W196" i="1" s="1"/>
  <c r="M196" i="1"/>
  <c r="Q196" i="1" s="1"/>
  <c r="Y196" i="1"/>
  <c r="AD196" i="1"/>
  <c r="AE196" i="1"/>
  <c r="AF196" i="1"/>
  <c r="AG196" i="1"/>
  <c r="K197" i="1"/>
  <c r="W197" i="1" s="1"/>
  <c r="M197" i="1"/>
  <c r="Q197" i="1" s="1"/>
  <c r="Y197" i="1"/>
  <c r="AD197" i="1"/>
  <c r="AE197" i="1"/>
  <c r="AF197" i="1"/>
  <c r="AG197" i="1"/>
  <c r="K199" i="1"/>
  <c r="W199" i="1" s="1"/>
  <c r="M199" i="1"/>
  <c r="Q199" i="1" s="1"/>
  <c r="Y199" i="1"/>
  <c r="AD199" i="1"/>
  <c r="AE199" i="1"/>
  <c r="AF199" i="1"/>
  <c r="AG199" i="1"/>
  <c r="K200" i="1"/>
  <c r="W200" i="1" s="1"/>
  <c r="M200" i="1"/>
  <c r="Q200" i="1" s="1"/>
  <c r="Y200" i="1"/>
  <c r="AD200" i="1"/>
  <c r="AE200" i="1"/>
  <c r="AF200" i="1"/>
  <c r="AG200" i="1"/>
  <c r="K201" i="1"/>
  <c r="W201" i="1" s="1"/>
  <c r="M201" i="1"/>
  <c r="Q201" i="1" s="1"/>
  <c r="Y201" i="1"/>
  <c r="AD201" i="1"/>
  <c r="AE201" i="1"/>
  <c r="AF201" i="1"/>
  <c r="AG201" i="1"/>
  <c r="K202" i="1"/>
  <c r="W202" i="1" s="1"/>
  <c r="M202" i="1"/>
  <c r="Q202" i="1" s="1"/>
  <c r="Y202" i="1"/>
  <c r="AD202" i="1"/>
  <c r="AE202" i="1"/>
  <c r="AF202" i="1"/>
  <c r="AG202" i="1"/>
  <c r="K204" i="1"/>
  <c r="W204" i="1" s="1"/>
  <c r="M204" i="1"/>
  <c r="Q204" i="1" s="1"/>
  <c r="Y204" i="1"/>
  <c r="AD204" i="1"/>
  <c r="AE204" i="1"/>
  <c r="AF204" i="1"/>
  <c r="AG204" i="1"/>
  <c r="K206" i="1"/>
  <c r="W206" i="1" s="1"/>
  <c r="M206" i="1"/>
  <c r="Q206" i="1" s="1"/>
  <c r="Y206" i="1"/>
  <c r="AD206" i="1"/>
  <c r="AE206" i="1"/>
  <c r="AF206" i="1"/>
  <c r="AG206" i="1"/>
  <c r="K208" i="1"/>
  <c r="W208" i="1" s="1"/>
  <c r="M208" i="1"/>
  <c r="Q208" i="1" s="1"/>
  <c r="Y208" i="1"/>
  <c r="AD208" i="1"/>
  <c r="AE208" i="1"/>
  <c r="AF208" i="1"/>
  <c r="AG208" i="1"/>
  <c r="K210" i="1"/>
  <c r="W210" i="1" s="1"/>
  <c r="M210" i="1"/>
  <c r="Q210" i="1" s="1"/>
  <c r="Y210" i="1"/>
  <c r="AD210" i="1"/>
  <c r="AE210" i="1"/>
  <c r="AF210" i="1"/>
  <c r="AG210" i="1"/>
  <c r="K212" i="1"/>
  <c r="W212" i="1" s="1"/>
  <c r="M212" i="1"/>
  <c r="Q212" i="1" s="1"/>
  <c r="Y212" i="1"/>
  <c r="AD212" i="1"/>
  <c r="AE212" i="1"/>
  <c r="AF212" i="1"/>
  <c r="AG212" i="1"/>
  <c r="K214" i="1"/>
  <c r="W214" i="1" s="1"/>
  <c r="M214" i="1"/>
  <c r="Q214" i="1" s="1"/>
  <c r="Y214" i="1"/>
  <c r="AD214" i="1"/>
  <c r="AE214" i="1"/>
  <c r="AF214" i="1"/>
  <c r="AG214" i="1"/>
  <c r="K216" i="1"/>
  <c r="W216" i="1" s="1"/>
  <c r="M216" i="1"/>
  <c r="Q216" i="1" s="1"/>
  <c r="Y216" i="1"/>
  <c r="AD216" i="1"/>
  <c r="AE216" i="1"/>
  <c r="AF216" i="1"/>
  <c r="AG216" i="1"/>
  <c r="K218" i="1"/>
  <c r="W218" i="1" s="1"/>
  <c r="M218" i="1"/>
  <c r="Q218" i="1" s="1"/>
  <c r="S218" i="1" s="1"/>
  <c r="Z218" i="1" s="1"/>
  <c r="Y218" i="1"/>
  <c r="AD218" i="1"/>
  <c r="AE218" i="1"/>
  <c r="AF218" i="1"/>
  <c r="AG218" i="1"/>
  <c r="K220" i="1"/>
  <c r="W220" i="1" s="1"/>
  <c r="M220" i="1"/>
  <c r="Q220" i="1" s="1"/>
  <c r="S220" i="1" s="1"/>
  <c r="Y220" i="1"/>
  <c r="AD220" i="1"/>
  <c r="AE220" i="1"/>
  <c r="AF220" i="1"/>
  <c r="AG220" i="1"/>
  <c r="K221" i="1"/>
  <c r="W221" i="1" s="1"/>
  <c r="M221" i="1"/>
  <c r="Q221" i="1" s="1"/>
  <c r="S221" i="1" s="1"/>
  <c r="Z221" i="1" s="1"/>
  <c r="Y221" i="1"/>
  <c r="AD221" i="1"/>
  <c r="AE221" i="1"/>
  <c r="AF221" i="1"/>
  <c r="AG221" i="1"/>
  <c r="K223" i="1"/>
  <c r="W223" i="1" s="1"/>
  <c r="M223" i="1"/>
  <c r="Q223" i="1" s="1"/>
  <c r="S223" i="1" s="1"/>
  <c r="Z223" i="1" s="1"/>
  <c r="Y223" i="1"/>
  <c r="AD223" i="1"/>
  <c r="AE223" i="1"/>
  <c r="AF223" i="1"/>
  <c r="AG223" i="1"/>
  <c r="K225" i="1"/>
  <c r="W225" i="1" s="1"/>
  <c r="M225" i="1"/>
  <c r="Q225" i="1" s="1"/>
  <c r="S225" i="1" s="1"/>
  <c r="Y225" i="1"/>
  <c r="AD225" i="1"/>
  <c r="AE225" i="1"/>
  <c r="AF225" i="1"/>
  <c r="AG225" i="1"/>
  <c r="K226" i="1"/>
  <c r="W226" i="1" s="1"/>
  <c r="M226" i="1"/>
  <c r="Q226" i="1" s="1"/>
  <c r="S226" i="1" s="1"/>
  <c r="Z226" i="1" s="1"/>
  <c r="Y226" i="1"/>
  <c r="AD226" i="1"/>
  <c r="AE226" i="1"/>
  <c r="AF226" i="1"/>
  <c r="AG226" i="1"/>
  <c r="K227" i="1"/>
  <c r="W227" i="1" s="1"/>
  <c r="M227" i="1"/>
  <c r="Q227" i="1" s="1"/>
  <c r="S227" i="1" s="1"/>
  <c r="Y227" i="1"/>
  <c r="AD227" i="1"/>
  <c r="AE227" i="1"/>
  <c r="AF227" i="1"/>
  <c r="AG227" i="1"/>
  <c r="K228" i="1"/>
  <c r="W228" i="1" s="1"/>
  <c r="M228" i="1"/>
  <c r="Q228" i="1" s="1"/>
  <c r="S228" i="1" s="1"/>
  <c r="Z228" i="1" s="1"/>
  <c r="Y228" i="1"/>
  <c r="AD228" i="1"/>
  <c r="AE228" i="1"/>
  <c r="AF228" i="1"/>
  <c r="AG228" i="1"/>
  <c r="K230" i="1"/>
  <c r="W230" i="1" s="1"/>
  <c r="M230" i="1"/>
  <c r="Q230" i="1" s="1"/>
  <c r="S230" i="1" s="1"/>
  <c r="Z230" i="1" s="1"/>
  <c r="Y230" i="1"/>
  <c r="AD230" i="1"/>
  <c r="AE230" i="1"/>
  <c r="AF230" i="1"/>
  <c r="AG230" i="1"/>
  <c r="K231" i="1"/>
  <c r="W231" i="1" s="1"/>
  <c r="M231" i="1"/>
  <c r="Q231" i="1" s="1"/>
  <c r="S231" i="1" s="1"/>
  <c r="Z231" i="1" s="1"/>
  <c r="Y231" i="1"/>
  <c r="AD231" i="1"/>
  <c r="AE231" i="1"/>
  <c r="AF231" i="1"/>
  <c r="AG231" i="1"/>
  <c r="K233" i="1"/>
  <c r="W233" i="1" s="1"/>
  <c r="M233" i="1"/>
  <c r="Q233" i="1" s="1"/>
  <c r="S233" i="1" s="1"/>
  <c r="Y233" i="1"/>
  <c r="AD233" i="1"/>
  <c r="AE233" i="1"/>
  <c r="AF233" i="1"/>
  <c r="AG233" i="1"/>
  <c r="K235" i="1"/>
  <c r="W235" i="1" s="1"/>
  <c r="M235" i="1"/>
  <c r="Q235" i="1" s="1"/>
  <c r="S235" i="1" s="1"/>
  <c r="Z235" i="1" s="1"/>
  <c r="Y235" i="1"/>
  <c r="AD235" i="1"/>
  <c r="AE235" i="1"/>
  <c r="AF235" i="1"/>
  <c r="AG235" i="1"/>
  <c r="K237" i="1"/>
  <c r="W237" i="1" s="1"/>
  <c r="M237" i="1"/>
  <c r="Q237" i="1" s="1"/>
  <c r="S237" i="1" s="1"/>
  <c r="Z237" i="1" s="1"/>
  <c r="Y237" i="1"/>
  <c r="AD237" i="1"/>
  <c r="AE237" i="1"/>
  <c r="AF237" i="1"/>
  <c r="AG237" i="1"/>
  <c r="K239" i="1"/>
  <c r="W239" i="1" s="1"/>
  <c r="M239" i="1"/>
  <c r="Q239" i="1" s="1"/>
  <c r="S239" i="1" s="1"/>
  <c r="Z239" i="1" s="1"/>
  <c r="Y239" i="1"/>
  <c r="AD239" i="1"/>
  <c r="AE239" i="1"/>
  <c r="AF239" i="1"/>
  <c r="AG239" i="1"/>
  <c r="K241" i="1"/>
  <c r="W241" i="1" s="1"/>
  <c r="M241" i="1"/>
  <c r="Q241" i="1" s="1"/>
  <c r="S241" i="1" s="1"/>
  <c r="Z241" i="1" s="1"/>
  <c r="Y241" i="1"/>
  <c r="AD241" i="1"/>
  <c r="AE241" i="1"/>
  <c r="AF241" i="1"/>
  <c r="AG241" i="1"/>
  <c r="K243" i="1"/>
  <c r="W243" i="1" s="1"/>
  <c r="M243" i="1"/>
  <c r="Q243" i="1" s="1"/>
  <c r="S243" i="1" s="1"/>
  <c r="Z243" i="1" s="1"/>
  <c r="Y243" i="1"/>
  <c r="AD243" i="1"/>
  <c r="AE243" i="1"/>
  <c r="AF243" i="1"/>
  <c r="AG243" i="1"/>
  <c r="K245" i="1"/>
  <c r="W245" i="1" s="1"/>
  <c r="M245" i="1"/>
  <c r="Q245" i="1" s="1"/>
  <c r="S245" i="1" s="1"/>
  <c r="Z245" i="1" s="1"/>
  <c r="Y245" i="1"/>
  <c r="AD245" i="1"/>
  <c r="AE245" i="1"/>
  <c r="AF245" i="1"/>
  <c r="AG245" i="1"/>
  <c r="K247" i="1"/>
  <c r="W247" i="1" s="1"/>
  <c r="M247" i="1"/>
  <c r="Q247" i="1" s="1"/>
  <c r="S247" i="1" s="1"/>
  <c r="Z247" i="1" s="1"/>
  <c r="Y247" i="1"/>
  <c r="AD247" i="1"/>
  <c r="AE247" i="1"/>
  <c r="AF247" i="1"/>
  <c r="AG247" i="1"/>
  <c r="K249" i="1"/>
  <c r="W249" i="1" s="1"/>
  <c r="M249" i="1"/>
  <c r="Q249" i="1" s="1"/>
  <c r="S249" i="1" s="1"/>
  <c r="Z249" i="1" s="1"/>
  <c r="Y249" i="1"/>
  <c r="AD249" i="1"/>
  <c r="AE249" i="1"/>
  <c r="AF249" i="1"/>
  <c r="AG249" i="1"/>
  <c r="K250" i="1"/>
  <c r="W250" i="1" s="1"/>
  <c r="M250" i="1"/>
  <c r="Q250" i="1" s="1"/>
  <c r="S250" i="1" s="1"/>
  <c r="Z250" i="1" s="1"/>
  <c r="Y250" i="1"/>
  <c r="AD250" i="1"/>
  <c r="AE250" i="1"/>
  <c r="AF250" i="1"/>
  <c r="AG250" i="1"/>
  <c r="K251" i="1"/>
  <c r="W251" i="1" s="1"/>
  <c r="M251" i="1"/>
  <c r="Q251" i="1" s="1"/>
  <c r="S251" i="1" s="1"/>
  <c r="Z251" i="1" s="1"/>
  <c r="Y251" i="1"/>
  <c r="AD251" i="1"/>
  <c r="AE251" i="1"/>
  <c r="AF251" i="1"/>
  <c r="AG251" i="1"/>
  <c r="K252" i="1"/>
  <c r="W252" i="1" s="1"/>
  <c r="M252" i="1"/>
  <c r="Q252" i="1" s="1"/>
  <c r="S252" i="1" s="1"/>
  <c r="Y252" i="1"/>
  <c r="AD252" i="1"/>
  <c r="AE252" i="1"/>
  <c r="AF252" i="1"/>
  <c r="AG252" i="1"/>
  <c r="K253" i="1"/>
  <c r="W253" i="1" s="1"/>
  <c r="M253" i="1"/>
  <c r="Q253" i="1" s="1"/>
  <c r="S253" i="1" s="1"/>
  <c r="Z253" i="1" s="1"/>
  <c r="Y253" i="1"/>
  <c r="AD253" i="1"/>
  <c r="AE253" i="1"/>
  <c r="AF253" i="1"/>
  <c r="AG253" i="1"/>
  <c r="K254" i="1"/>
  <c r="W254" i="1" s="1"/>
  <c r="M254" i="1"/>
  <c r="Q254" i="1" s="1"/>
  <c r="S254" i="1" s="1"/>
  <c r="Z254" i="1" s="1"/>
  <c r="Y254" i="1"/>
  <c r="AD254" i="1"/>
  <c r="AE254" i="1"/>
  <c r="AF254" i="1"/>
  <c r="AG254" i="1"/>
  <c r="K255" i="1"/>
  <c r="W255" i="1" s="1"/>
  <c r="M255" i="1"/>
  <c r="Q255" i="1" s="1"/>
  <c r="S255" i="1" s="1"/>
  <c r="Z255" i="1" s="1"/>
  <c r="Y255" i="1"/>
  <c r="AD255" i="1"/>
  <c r="AE255" i="1"/>
  <c r="AF255" i="1"/>
  <c r="AG255" i="1"/>
  <c r="K257" i="1"/>
  <c r="W257" i="1" s="1"/>
  <c r="M257" i="1"/>
  <c r="Q257" i="1" s="1"/>
  <c r="S257" i="1" s="1"/>
  <c r="Z257" i="1" s="1"/>
  <c r="Y257" i="1"/>
  <c r="AD257" i="1"/>
  <c r="AE257" i="1"/>
  <c r="AF257" i="1"/>
  <c r="AG257" i="1"/>
  <c r="K258" i="1"/>
  <c r="W258" i="1" s="1"/>
  <c r="M258" i="1"/>
  <c r="Q258" i="1" s="1"/>
  <c r="S258" i="1" s="1"/>
  <c r="Y258" i="1"/>
  <c r="AD258" i="1"/>
  <c r="AE258" i="1"/>
  <c r="AF258" i="1"/>
  <c r="AG258" i="1"/>
  <c r="K259" i="1"/>
  <c r="W259" i="1" s="1"/>
  <c r="M259" i="1"/>
  <c r="Q259" i="1" s="1"/>
  <c r="S259" i="1" s="1"/>
  <c r="Z259" i="1" s="1"/>
  <c r="Y259" i="1"/>
  <c r="AD259" i="1"/>
  <c r="AE259" i="1"/>
  <c r="AF259" i="1"/>
  <c r="AG259" i="1"/>
  <c r="K260" i="1"/>
  <c r="W260" i="1" s="1"/>
  <c r="M260" i="1"/>
  <c r="Q260" i="1" s="1"/>
  <c r="S260" i="1" s="1"/>
  <c r="Z260" i="1" s="1"/>
  <c r="Y260" i="1"/>
  <c r="AD260" i="1"/>
  <c r="AE260" i="1"/>
  <c r="AF260" i="1"/>
  <c r="AG260" i="1"/>
  <c r="K261" i="1"/>
  <c r="W261" i="1" s="1"/>
  <c r="M261" i="1"/>
  <c r="Q261" i="1" s="1"/>
  <c r="S261" i="1" s="1"/>
  <c r="Y261" i="1"/>
  <c r="AD261" i="1"/>
  <c r="AE261" i="1"/>
  <c r="AF261" i="1"/>
  <c r="AG261" i="1"/>
  <c r="K263" i="1"/>
  <c r="W263" i="1" s="1"/>
  <c r="M263" i="1"/>
  <c r="Q263" i="1" s="1"/>
  <c r="S263" i="1" s="1"/>
  <c r="Z263" i="1" s="1"/>
  <c r="Y263" i="1"/>
  <c r="AD263" i="1"/>
  <c r="AE263" i="1"/>
  <c r="AF263" i="1"/>
  <c r="AG263" i="1"/>
  <c r="K264" i="1"/>
  <c r="W264" i="1" s="1"/>
  <c r="M264" i="1"/>
  <c r="Q264" i="1" s="1"/>
  <c r="S264" i="1" s="1"/>
  <c r="Z264" i="1" s="1"/>
  <c r="Y264" i="1"/>
  <c r="AD264" i="1"/>
  <c r="AE264" i="1"/>
  <c r="AF264" i="1"/>
  <c r="AG264" i="1"/>
  <c r="K77" i="1"/>
  <c r="M77" i="1"/>
  <c r="Q77" i="1" s="1"/>
  <c r="W77" i="1"/>
  <c r="Y77" i="1"/>
  <c r="AD77" i="1"/>
  <c r="AE77" i="1"/>
  <c r="AF77" i="1"/>
  <c r="AG77" i="1"/>
  <c r="K79" i="1"/>
  <c r="M79" i="1"/>
  <c r="Q79" i="1" s="1"/>
  <c r="W79" i="1"/>
  <c r="X79" i="1"/>
  <c r="Y79" i="1"/>
  <c r="AD79" i="1"/>
  <c r="AE79" i="1"/>
  <c r="AF79" i="1"/>
  <c r="AG79" i="1"/>
  <c r="K80" i="1"/>
  <c r="M80" i="1"/>
  <c r="Q80" i="1" s="1"/>
  <c r="W80" i="1"/>
  <c r="Y80" i="1"/>
  <c r="AD80" i="1"/>
  <c r="AE80" i="1"/>
  <c r="AF80" i="1"/>
  <c r="AG80" i="1"/>
  <c r="K82" i="1"/>
  <c r="W82" i="1" s="1"/>
  <c r="M82" i="1"/>
  <c r="Q82" i="1" s="1"/>
  <c r="Y82" i="1"/>
  <c r="AD82" i="1"/>
  <c r="AE82" i="1"/>
  <c r="AF82" i="1"/>
  <c r="AG82" i="1"/>
  <c r="K84" i="1"/>
  <c r="M84" i="1"/>
  <c r="Q84" i="1" s="1"/>
  <c r="W84" i="1"/>
  <c r="Y84" i="1"/>
  <c r="AD84" i="1"/>
  <c r="AE84" i="1"/>
  <c r="AF84" i="1"/>
  <c r="AG84" i="1"/>
  <c r="K85" i="1"/>
  <c r="W85" i="1" s="1"/>
  <c r="M85" i="1"/>
  <c r="Q85" i="1" s="1"/>
  <c r="Y85" i="1"/>
  <c r="AD85" i="1"/>
  <c r="AE85" i="1"/>
  <c r="AF85" i="1"/>
  <c r="AG85" i="1"/>
  <c r="K75" i="1"/>
  <c r="M75" i="1"/>
  <c r="Q75" i="1" s="1"/>
  <c r="W75" i="1"/>
  <c r="Y75" i="1"/>
  <c r="AD75" i="1"/>
  <c r="AE75" i="1"/>
  <c r="AF75" i="1"/>
  <c r="AG75" i="1"/>
  <c r="K69" i="1"/>
  <c r="M69" i="1"/>
  <c r="Q69" i="1" s="1"/>
  <c r="W69" i="1"/>
  <c r="X69" i="1"/>
  <c r="Y69" i="1"/>
  <c r="AD69" i="1"/>
  <c r="AE69" i="1"/>
  <c r="AF69" i="1"/>
  <c r="AG69" i="1"/>
  <c r="K21" i="1"/>
  <c r="W21" i="1" s="1"/>
  <c r="M21" i="1"/>
  <c r="Q21" i="1" s="1"/>
  <c r="S21" i="1" s="1"/>
  <c r="Y21" i="1"/>
  <c r="AD21" i="1"/>
  <c r="AE21" i="1"/>
  <c r="AF21" i="1"/>
  <c r="AG21" i="1"/>
  <c r="K22" i="1"/>
  <c r="M22" i="1"/>
  <c r="Q22" i="1" s="1"/>
  <c r="W22" i="1"/>
  <c r="X22" i="1"/>
  <c r="Y22" i="1"/>
  <c r="AD22" i="1"/>
  <c r="AE22" i="1"/>
  <c r="AF22" i="1"/>
  <c r="AG22" i="1"/>
  <c r="K24" i="1"/>
  <c r="M24" i="1"/>
  <c r="Q24" i="1" s="1"/>
  <c r="W24" i="1"/>
  <c r="Y24" i="1"/>
  <c r="AD24" i="1"/>
  <c r="AE24" i="1"/>
  <c r="AF24" i="1"/>
  <c r="AG24" i="1"/>
  <c r="K25" i="1"/>
  <c r="W25" i="1" s="1"/>
  <c r="M25" i="1"/>
  <c r="Q25" i="1" s="1"/>
  <c r="S25" i="1" s="1"/>
  <c r="Y25" i="1"/>
  <c r="AD25" i="1"/>
  <c r="AE25" i="1"/>
  <c r="AF25" i="1"/>
  <c r="AG25" i="1"/>
  <c r="K27" i="1"/>
  <c r="W27" i="1" s="1"/>
  <c r="M27" i="1"/>
  <c r="Q27" i="1" s="1"/>
  <c r="S27" i="1" s="1"/>
  <c r="Y27" i="1"/>
  <c r="AD27" i="1"/>
  <c r="AE27" i="1"/>
  <c r="AF27" i="1"/>
  <c r="AG27" i="1"/>
  <c r="K28" i="1"/>
  <c r="M28" i="1"/>
  <c r="Q28" i="1" s="1"/>
  <c r="W28" i="1"/>
  <c r="X28" i="1"/>
  <c r="Y28" i="1"/>
  <c r="AD28" i="1"/>
  <c r="AE28" i="1"/>
  <c r="AF28" i="1"/>
  <c r="AG28" i="1"/>
  <c r="K29" i="1"/>
  <c r="M29" i="1"/>
  <c r="Q29" i="1" s="1"/>
  <c r="S29" i="1" s="1"/>
  <c r="W29" i="1"/>
  <c r="Y29" i="1"/>
  <c r="AD29" i="1"/>
  <c r="AE29" i="1"/>
  <c r="AF29" i="1"/>
  <c r="AG29" i="1"/>
  <c r="K31" i="1"/>
  <c r="M31" i="1"/>
  <c r="Q31" i="1" s="1"/>
  <c r="S31" i="1" s="1"/>
  <c r="W31" i="1"/>
  <c r="Y31" i="1"/>
  <c r="AD31" i="1"/>
  <c r="AE31" i="1"/>
  <c r="AF31" i="1"/>
  <c r="AG31" i="1"/>
  <c r="K33" i="1"/>
  <c r="M33" i="1"/>
  <c r="Q33" i="1" s="1"/>
  <c r="S33" i="1" s="1"/>
  <c r="W33" i="1"/>
  <c r="Y33" i="1"/>
  <c r="AD33" i="1"/>
  <c r="AE33" i="1"/>
  <c r="AF33" i="1"/>
  <c r="AG33" i="1"/>
  <c r="K35" i="1"/>
  <c r="M35" i="1"/>
  <c r="Q35" i="1" s="1"/>
  <c r="S35" i="1" s="1"/>
  <c r="W35" i="1"/>
  <c r="Y35" i="1"/>
  <c r="AD35" i="1"/>
  <c r="AE35" i="1"/>
  <c r="AF35" i="1"/>
  <c r="AG35" i="1"/>
  <c r="K36" i="1"/>
  <c r="M36" i="1"/>
  <c r="Q36" i="1" s="1"/>
  <c r="W36" i="1"/>
  <c r="Y36" i="1"/>
  <c r="AD36" i="1"/>
  <c r="AE36" i="1"/>
  <c r="AF36" i="1"/>
  <c r="AG36" i="1"/>
  <c r="K37" i="1"/>
  <c r="W37" i="1" s="1"/>
  <c r="M37" i="1"/>
  <c r="Q37" i="1" s="1"/>
  <c r="S37" i="1" s="1"/>
  <c r="Y37" i="1"/>
  <c r="AD37" i="1"/>
  <c r="AE37" i="1"/>
  <c r="AF37" i="1"/>
  <c r="AG37" i="1"/>
  <c r="K38" i="1"/>
  <c r="M38" i="1"/>
  <c r="Q38" i="1" s="1"/>
  <c r="W38" i="1"/>
  <c r="Y38" i="1"/>
  <c r="AD38" i="1"/>
  <c r="AE38" i="1"/>
  <c r="AF38" i="1"/>
  <c r="AG38" i="1"/>
  <c r="K39" i="1"/>
  <c r="W39" i="1" s="1"/>
  <c r="M39" i="1"/>
  <c r="Q39" i="1" s="1"/>
  <c r="S39" i="1" s="1"/>
  <c r="Y39" i="1"/>
  <c r="AD39" i="1"/>
  <c r="AE39" i="1"/>
  <c r="AF39" i="1"/>
  <c r="AG39" i="1"/>
  <c r="K40" i="1"/>
  <c r="M40" i="1"/>
  <c r="Q40" i="1" s="1"/>
  <c r="W40" i="1"/>
  <c r="X40" i="1"/>
  <c r="Y40" i="1"/>
  <c r="AD40" i="1"/>
  <c r="AE40" i="1"/>
  <c r="AF40" i="1"/>
  <c r="AG40" i="1"/>
  <c r="K42" i="1"/>
  <c r="M42" i="1"/>
  <c r="Q42" i="1" s="1"/>
  <c r="W42" i="1"/>
  <c r="Y42" i="1"/>
  <c r="AD42" i="1"/>
  <c r="AE42" i="1"/>
  <c r="AF42" i="1"/>
  <c r="AG42" i="1"/>
  <c r="K44" i="1"/>
  <c r="M44" i="1"/>
  <c r="Q44" i="1" s="1"/>
  <c r="W44" i="1"/>
  <c r="X44" i="1"/>
  <c r="Y44" i="1"/>
  <c r="AD44" i="1"/>
  <c r="AE44" i="1"/>
  <c r="AF44" i="1"/>
  <c r="AG44" i="1"/>
  <c r="K45" i="1"/>
  <c r="W45" i="1" s="1"/>
  <c r="M45" i="1"/>
  <c r="Q45" i="1" s="1"/>
  <c r="S45" i="1" s="1"/>
  <c r="Y45" i="1"/>
  <c r="AD45" i="1"/>
  <c r="AE45" i="1"/>
  <c r="AF45" i="1"/>
  <c r="AG45" i="1"/>
  <c r="K46" i="1"/>
  <c r="M46" i="1"/>
  <c r="Q46" i="1" s="1"/>
  <c r="W46" i="1"/>
  <c r="Y46" i="1"/>
  <c r="AD46" i="1"/>
  <c r="AE46" i="1"/>
  <c r="AF46" i="1"/>
  <c r="AG46" i="1"/>
  <c r="K48" i="1"/>
  <c r="M48" i="1"/>
  <c r="W48" i="1"/>
  <c r="Y48" i="1"/>
  <c r="AD48" i="1"/>
  <c r="AE48" i="1"/>
  <c r="AF48" i="1"/>
  <c r="AG48" i="1"/>
  <c r="K50" i="1"/>
  <c r="M50" i="1"/>
  <c r="Q50" i="1" s="1"/>
  <c r="W50" i="1"/>
  <c r="Y50" i="1"/>
  <c r="AD50" i="1"/>
  <c r="AE50" i="1"/>
  <c r="AF50" i="1"/>
  <c r="AG50" i="1"/>
  <c r="K52" i="1"/>
  <c r="W52" i="1" s="1"/>
  <c r="M52" i="1"/>
  <c r="Q52" i="1" s="1"/>
  <c r="Y52" i="1"/>
  <c r="AD52" i="1"/>
  <c r="AE52" i="1"/>
  <c r="AF52" i="1"/>
  <c r="AG52" i="1"/>
  <c r="K53" i="1"/>
  <c r="W53" i="1" s="1"/>
  <c r="M53" i="1"/>
  <c r="Q53" i="1" s="1"/>
  <c r="Y53" i="1"/>
  <c r="AD53" i="1"/>
  <c r="AE53" i="1"/>
  <c r="AF53" i="1"/>
  <c r="AG53" i="1"/>
  <c r="K54" i="1"/>
  <c r="M54" i="1"/>
  <c r="Q54" i="1" s="1"/>
  <c r="W54" i="1"/>
  <c r="Y54" i="1"/>
  <c r="AD54" i="1"/>
  <c r="AE54" i="1"/>
  <c r="AF54" i="1"/>
  <c r="AG54" i="1"/>
  <c r="K55" i="1"/>
  <c r="M55" i="1"/>
  <c r="Q55" i="1" s="1"/>
  <c r="W55" i="1"/>
  <c r="Y55" i="1"/>
  <c r="AD55" i="1"/>
  <c r="AE55" i="1"/>
  <c r="AF55" i="1"/>
  <c r="AG55" i="1"/>
  <c r="K57" i="1"/>
  <c r="M57" i="1"/>
  <c r="Q57" i="1" s="1"/>
  <c r="W57" i="1"/>
  <c r="Y57" i="1"/>
  <c r="AD57" i="1"/>
  <c r="AE57" i="1"/>
  <c r="AF57" i="1"/>
  <c r="AG57" i="1"/>
  <c r="K59" i="1"/>
  <c r="M59" i="1"/>
  <c r="Q59" i="1" s="1"/>
  <c r="W59" i="1"/>
  <c r="Y59" i="1"/>
  <c r="AD59" i="1"/>
  <c r="AE59" i="1"/>
  <c r="AF59" i="1"/>
  <c r="AG59" i="1"/>
  <c r="K17" i="1"/>
  <c r="M17" i="1"/>
  <c r="Q17" i="1" s="1"/>
  <c r="W17" i="1"/>
  <c r="Y17" i="1"/>
  <c r="AD17" i="1"/>
  <c r="AE17" i="1"/>
  <c r="AF17" i="1"/>
  <c r="AG17" i="1"/>
  <c r="K13" i="1"/>
  <c r="W13" i="1" s="1"/>
  <c r="M13" i="1"/>
  <c r="Q13" i="1" s="1"/>
  <c r="X13" i="1"/>
  <c r="Y13" i="1"/>
  <c r="AD13" i="1"/>
  <c r="AE13" i="1"/>
  <c r="AF13" i="1"/>
  <c r="AG13" i="1"/>
  <c r="T87" i="1" l="1"/>
  <c r="AA87" i="1" s="1"/>
  <c r="T89" i="1"/>
  <c r="AA89" i="1" s="1"/>
  <c r="S87" i="1"/>
  <c r="Z87" i="1" s="1"/>
  <c r="AB87" i="1" s="1"/>
  <c r="S89" i="1"/>
  <c r="Z89" i="1" s="1"/>
  <c r="AB89" i="1" s="1"/>
  <c r="S90" i="1"/>
  <c r="Z90" i="1" s="1"/>
  <c r="S92" i="1"/>
  <c r="Z92" i="1" s="1"/>
  <c r="X227" i="1"/>
  <c r="X253" i="1"/>
  <c r="X200" i="1"/>
  <c r="X85" i="1"/>
  <c r="X82" i="1"/>
  <c r="X263" i="1"/>
  <c r="X241" i="1"/>
  <c r="X214" i="1"/>
  <c r="X188" i="1"/>
  <c r="X46" i="1"/>
  <c r="X24" i="1"/>
  <c r="X75" i="1"/>
  <c r="X84" i="1"/>
  <c r="X77" i="1"/>
  <c r="X42" i="1"/>
  <c r="X38" i="1"/>
  <c r="X36" i="1"/>
  <c r="X80" i="1"/>
  <c r="X45" i="1"/>
  <c r="X258" i="1"/>
  <c r="X249" i="1"/>
  <c r="X233" i="1"/>
  <c r="X221" i="1"/>
  <c r="X206" i="1"/>
  <c r="X194" i="1"/>
  <c r="X182" i="1"/>
  <c r="X17" i="1"/>
  <c r="X21" i="1"/>
  <c r="X261" i="1"/>
  <c r="X260" i="1"/>
  <c r="X257" i="1"/>
  <c r="X255" i="1"/>
  <c r="X252" i="1"/>
  <c r="X251" i="1"/>
  <c r="X247" i="1"/>
  <c r="X245" i="1"/>
  <c r="X239" i="1"/>
  <c r="X237" i="1"/>
  <c r="X231" i="1"/>
  <c r="X230" i="1"/>
  <c r="X226" i="1"/>
  <c r="X225" i="1"/>
  <c r="X220" i="1"/>
  <c r="X218" i="1"/>
  <c r="X212" i="1"/>
  <c r="X210" i="1"/>
  <c r="X204" i="1"/>
  <c r="X202" i="1"/>
  <c r="X199" i="1"/>
  <c r="X197" i="1"/>
  <c r="X192" i="1"/>
  <c r="X190" i="1"/>
  <c r="X186" i="1"/>
  <c r="X184" i="1"/>
  <c r="X181" i="1"/>
  <c r="X178" i="1"/>
  <c r="X172" i="1"/>
  <c r="X171" i="1"/>
  <c r="X265" i="1"/>
  <c r="X27" i="1"/>
  <c r="X312" i="1"/>
  <c r="X372" i="1"/>
  <c r="X412" i="1"/>
  <c r="X411" i="1"/>
  <c r="X409" i="1"/>
  <c r="X407" i="1"/>
  <c r="X405" i="1"/>
  <c r="X403" i="1"/>
  <c r="X402" i="1"/>
  <c r="X401" i="1"/>
  <c r="X396" i="1"/>
  <c r="X382" i="1"/>
  <c r="X399" i="1"/>
  <c r="X316" i="1"/>
  <c r="X25" i="1"/>
  <c r="T399" i="1"/>
  <c r="AA399" i="1" s="1"/>
  <c r="Z399" i="1"/>
  <c r="Q397" i="1"/>
  <c r="X397" i="1"/>
  <c r="Z396" i="1"/>
  <c r="S395" i="1"/>
  <c r="Z395" i="1" s="1"/>
  <c r="S393" i="1"/>
  <c r="Z393" i="1" s="1"/>
  <c r="S391" i="1"/>
  <c r="Z391" i="1" s="1"/>
  <c r="S389" i="1"/>
  <c r="Z389" i="1" s="1"/>
  <c r="S387" i="1"/>
  <c r="Z387" i="1" s="1"/>
  <c r="S412" i="1"/>
  <c r="S411" i="1"/>
  <c r="S409" i="1"/>
  <c r="S407" i="1"/>
  <c r="S405" i="1"/>
  <c r="S403" i="1"/>
  <c r="S402" i="1"/>
  <c r="S401" i="1"/>
  <c r="X395" i="1"/>
  <c r="X393" i="1"/>
  <c r="X391" i="1"/>
  <c r="X389" i="1"/>
  <c r="X387" i="1"/>
  <c r="T396" i="1"/>
  <c r="AA396" i="1" s="1"/>
  <c r="S385" i="1"/>
  <c r="S383" i="1"/>
  <c r="T383" i="1" s="1"/>
  <c r="AA383" i="1" s="1"/>
  <c r="Z382" i="1"/>
  <c r="T382" i="1"/>
  <c r="AA382" i="1" s="1"/>
  <c r="S381" i="1"/>
  <c r="S379" i="1"/>
  <c r="T379" i="1" s="1"/>
  <c r="AA379" i="1" s="1"/>
  <c r="S377" i="1"/>
  <c r="Z376" i="1"/>
  <c r="T376" i="1"/>
  <c r="AA376" i="1" s="1"/>
  <c r="Z374" i="1"/>
  <c r="T374" i="1"/>
  <c r="AA374" i="1" s="1"/>
  <c r="Z372" i="1"/>
  <c r="T372" i="1"/>
  <c r="AA372" i="1" s="1"/>
  <c r="Z370" i="1"/>
  <c r="T370" i="1"/>
  <c r="AA370" i="1" s="1"/>
  <c r="S369" i="1"/>
  <c r="S365" i="1"/>
  <c r="Z365" i="1" s="1"/>
  <c r="S366" i="1"/>
  <c r="Z366" i="1" s="1"/>
  <c r="S332" i="1"/>
  <c r="Z332" i="1" s="1"/>
  <c r="S330" i="1"/>
  <c r="Z330" i="1" s="1"/>
  <c r="S331" i="1"/>
  <c r="Z331" i="1" s="1"/>
  <c r="T313" i="1"/>
  <c r="AA313" i="1" s="1"/>
  <c r="Z313" i="1"/>
  <c r="U313" i="1"/>
  <c r="X37" i="1"/>
  <c r="X264" i="1"/>
  <c r="X259" i="1"/>
  <c r="X254" i="1"/>
  <c r="X250" i="1"/>
  <c r="X243" i="1"/>
  <c r="X235" i="1"/>
  <c r="X228" i="1"/>
  <c r="X223" i="1"/>
  <c r="X216" i="1"/>
  <c r="X208" i="1"/>
  <c r="X201" i="1"/>
  <c r="X196" i="1"/>
  <c r="X189" i="1"/>
  <c r="X183" i="1"/>
  <c r="X176" i="1"/>
  <c r="X170" i="1"/>
  <c r="X315" i="1"/>
  <c r="X300" i="1"/>
  <c r="X270" i="1"/>
  <c r="X59" i="1"/>
  <c r="X57" i="1"/>
  <c r="X55" i="1"/>
  <c r="X54" i="1"/>
  <c r="X53" i="1"/>
  <c r="X52" i="1"/>
  <c r="X50" i="1"/>
  <c r="X39" i="1"/>
  <c r="X35" i="1"/>
  <c r="X33" i="1"/>
  <c r="X31" i="1"/>
  <c r="X29" i="1"/>
  <c r="Q168" i="1"/>
  <c r="S168" i="1" s="1"/>
  <c r="T168" i="1" s="1"/>
  <c r="AA168" i="1" s="1"/>
  <c r="X168" i="1"/>
  <c r="Q167" i="1"/>
  <c r="S167" i="1" s="1"/>
  <c r="Z167" i="1" s="1"/>
  <c r="X167" i="1"/>
  <c r="Q165" i="1"/>
  <c r="X165" i="1"/>
  <c r="Q164" i="1"/>
  <c r="X164" i="1"/>
  <c r="Q163" i="1"/>
  <c r="S163" i="1" s="1"/>
  <c r="X163" i="1"/>
  <c r="Q162" i="1"/>
  <c r="X162" i="1"/>
  <c r="Q161" i="1"/>
  <c r="X161" i="1"/>
  <c r="Q160" i="1"/>
  <c r="S160" i="1" s="1"/>
  <c r="Z160" i="1" s="1"/>
  <c r="X160" i="1"/>
  <c r="Q158" i="1"/>
  <c r="S158" i="1" s="1"/>
  <c r="X158" i="1"/>
  <c r="Q156" i="1"/>
  <c r="S156" i="1" s="1"/>
  <c r="Z156" i="1" s="1"/>
  <c r="X156" i="1"/>
  <c r="Q155" i="1"/>
  <c r="S155" i="1" s="1"/>
  <c r="Z155" i="1" s="1"/>
  <c r="X155" i="1"/>
  <c r="Q153" i="1"/>
  <c r="S153" i="1" s="1"/>
  <c r="Z153" i="1" s="1"/>
  <c r="X153" i="1"/>
  <c r="Q152" i="1"/>
  <c r="S152" i="1" s="1"/>
  <c r="Z152" i="1" s="1"/>
  <c r="X152" i="1"/>
  <c r="Q151" i="1"/>
  <c r="S151" i="1" s="1"/>
  <c r="Z151" i="1" s="1"/>
  <c r="X151" i="1"/>
  <c r="Q149" i="1"/>
  <c r="S149" i="1" s="1"/>
  <c r="X149" i="1"/>
  <c r="Q148" i="1"/>
  <c r="S148" i="1" s="1"/>
  <c r="X148" i="1"/>
  <c r="Q147" i="1"/>
  <c r="S147" i="1" s="1"/>
  <c r="X147" i="1"/>
  <c r="Q145" i="1"/>
  <c r="S145" i="1" s="1"/>
  <c r="X145" i="1"/>
  <c r="Q144" i="1"/>
  <c r="S144" i="1" s="1"/>
  <c r="X144" i="1"/>
  <c r="Q142" i="1"/>
  <c r="S142" i="1" s="1"/>
  <c r="X142" i="1"/>
  <c r="Q140" i="1"/>
  <c r="S140" i="1" s="1"/>
  <c r="X140" i="1"/>
  <c r="Q138" i="1"/>
  <c r="S138" i="1" s="1"/>
  <c r="X138" i="1"/>
  <c r="Q136" i="1"/>
  <c r="S136" i="1" s="1"/>
  <c r="X136" i="1"/>
  <c r="Q135" i="1"/>
  <c r="S135" i="1" s="1"/>
  <c r="X135" i="1"/>
  <c r="Q134" i="1"/>
  <c r="S134" i="1" s="1"/>
  <c r="X134" i="1"/>
  <c r="Q133" i="1"/>
  <c r="S133" i="1" s="1"/>
  <c r="X133" i="1"/>
  <c r="Q131" i="1"/>
  <c r="S131" i="1" s="1"/>
  <c r="X131" i="1"/>
  <c r="Q129" i="1"/>
  <c r="S129" i="1" s="1"/>
  <c r="X129" i="1"/>
  <c r="Q128" i="1"/>
  <c r="S128" i="1" s="1"/>
  <c r="X128" i="1"/>
  <c r="Q126" i="1"/>
  <c r="S126" i="1" s="1"/>
  <c r="X126" i="1"/>
  <c r="Q122" i="1"/>
  <c r="S122" i="1" s="1"/>
  <c r="Z122" i="1" s="1"/>
  <c r="X122" i="1"/>
  <c r="Q120" i="1"/>
  <c r="S120" i="1" s="1"/>
  <c r="Z120" i="1" s="1"/>
  <c r="X120" i="1"/>
  <c r="Q118" i="1"/>
  <c r="S118" i="1" s="1"/>
  <c r="Z118" i="1" s="1"/>
  <c r="X118" i="1"/>
  <c r="Q116" i="1"/>
  <c r="S116" i="1" s="1"/>
  <c r="Z116" i="1" s="1"/>
  <c r="X116" i="1"/>
  <c r="Q106" i="1"/>
  <c r="S106" i="1" s="1"/>
  <c r="Z106" i="1" s="1"/>
  <c r="X106" i="1"/>
  <c r="Q104" i="1"/>
  <c r="S104" i="1" s="1"/>
  <c r="Z104" i="1" s="1"/>
  <c r="X104" i="1"/>
  <c r="Q102" i="1"/>
  <c r="S102" i="1" s="1"/>
  <c r="Z102" i="1" s="1"/>
  <c r="X102" i="1"/>
  <c r="Q100" i="1"/>
  <c r="S100" i="1" s="1"/>
  <c r="Z100" i="1" s="1"/>
  <c r="X100" i="1"/>
  <c r="Q98" i="1"/>
  <c r="S98" i="1" s="1"/>
  <c r="Z98" i="1" s="1"/>
  <c r="X98" i="1"/>
  <c r="S318" i="1"/>
  <c r="Z318" i="1" s="1"/>
  <c r="T316" i="1"/>
  <c r="AA316" i="1" s="1"/>
  <c r="Z316" i="1"/>
  <c r="T315" i="1"/>
  <c r="AA315" i="1" s="1"/>
  <c r="Z315" i="1"/>
  <c r="T312" i="1"/>
  <c r="AA312" i="1" s="1"/>
  <c r="Z312" i="1"/>
  <c r="T311" i="1"/>
  <c r="AA311" i="1" s="1"/>
  <c r="Z311" i="1"/>
  <c r="U316" i="1"/>
  <c r="X311" i="1"/>
  <c r="S310" i="1"/>
  <c r="Z310" i="1" s="1"/>
  <c r="S308" i="1"/>
  <c r="Z308" i="1" s="1"/>
  <c r="S306" i="1"/>
  <c r="Z306" i="1" s="1"/>
  <c r="S304" i="1"/>
  <c r="Z304" i="1" s="1"/>
  <c r="S302" i="1"/>
  <c r="Z302" i="1" s="1"/>
  <c r="Z300" i="1"/>
  <c r="T300" i="1"/>
  <c r="AA300" i="1" s="1"/>
  <c r="S297" i="1"/>
  <c r="Z297" i="1" s="1"/>
  <c r="S309" i="1"/>
  <c r="Z309" i="1" s="1"/>
  <c r="S303" i="1"/>
  <c r="Z303" i="1" s="1"/>
  <c r="S301" i="1"/>
  <c r="Z301" i="1" s="1"/>
  <c r="S298" i="1"/>
  <c r="Z298" i="1" s="1"/>
  <c r="S296" i="1"/>
  <c r="Z296" i="1" s="1"/>
  <c r="S294" i="1"/>
  <c r="Z294" i="1" s="1"/>
  <c r="S292" i="1"/>
  <c r="Z292" i="1" s="1"/>
  <c r="S289" i="1"/>
  <c r="Z289" i="1" s="1"/>
  <c r="S287" i="1"/>
  <c r="Z287" i="1" s="1"/>
  <c r="S283" i="1"/>
  <c r="Z283" i="1" s="1"/>
  <c r="S281" i="1"/>
  <c r="Z281" i="1" s="1"/>
  <c r="S279" i="1"/>
  <c r="Z279" i="1" s="1"/>
  <c r="S277" i="1"/>
  <c r="Z277" i="1" s="1"/>
  <c r="S275" i="1"/>
  <c r="Z275" i="1" s="1"/>
  <c r="S290" i="1"/>
  <c r="T290" i="1" s="1"/>
  <c r="AA290" i="1" s="1"/>
  <c r="S288" i="1"/>
  <c r="Z288" i="1" s="1"/>
  <c r="S286" i="1"/>
  <c r="Z286" i="1" s="1"/>
  <c r="S284" i="1"/>
  <c r="Z284" i="1" s="1"/>
  <c r="S280" i="1"/>
  <c r="Z280" i="1" s="1"/>
  <c r="S274" i="1"/>
  <c r="Z274" i="1" s="1"/>
  <c r="S272" i="1"/>
  <c r="Z272" i="1" s="1"/>
  <c r="S270" i="1"/>
  <c r="Z270" i="1" s="1"/>
  <c r="T265" i="1"/>
  <c r="AA265" i="1" s="1"/>
  <c r="Z265" i="1"/>
  <c r="U265" i="1"/>
  <c r="S179" i="1"/>
  <c r="Z179" i="1" s="1"/>
  <c r="Z252" i="1"/>
  <c r="T252" i="1"/>
  <c r="AA252" i="1" s="1"/>
  <c r="Z233" i="1"/>
  <c r="T233" i="1"/>
  <c r="AA233" i="1" s="1"/>
  <c r="Z227" i="1"/>
  <c r="T227" i="1"/>
  <c r="AA227" i="1" s="1"/>
  <c r="Z225" i="1"/>
  <c r="T225" i="1"/>
  <c r="AA225" i="1" s="1"/>
  <c r="Z220" i="1"/>
  <c r="T220" i="1"/>
  <c r="AA220" i="1" s="1"/>
  <c r="Z261" i="1"/>
  <c r="T261" i="1"/>
  <c r="AA261" i="1" s="1"/>
  <c r="Z258" i="1"/>
  <c r="T258" i="1"/>
  <c r="AA258" i="1" s="1"/>
  <c r="T264" i="1"/>
  <c r="AA264" i="1" s="1"/>
  <c r="T263" i="1"/>
  <c r="AA263" i="1" s="1"/>
  <c r="AB263" i="1" s="1"/>
  <c r="T260" i="1"/>
  <c r="AA260" i="1" s="1"/>
  <c r="T257" i="1"/>
  <c r="AA257" i="1" s="1"/>
  <c r="AB257" i="1" s="1"/>
  <c r="T255" i="1"/>
  <c r="AA255" i="1" s="1"/>
  <c r="T254" i="1"/>
  <c r="AA254" i="1" s="1"/>
  <c r="AB254" i="1" s="1"/>
  <c r="T253" i="1"/>
  <c r="AA253" i="1" s="1"/>
  <c r="T250" i="1"/>
  <c r="AA250" i="1" s="1"/>
  <c r="AB250" i="1" s="1"/>
  <c r="T249" i="1"/>
  <c r="AA249" i="1" s="1"/>
  <c r="T237" i="1"/>
  <c r="AA237" i="1" s="1"/>
  <c r="AB237" i="1" s="1"/>
  <c r="T231" i="1"/>
  <c r="AA231" i="1" s="1"/>
  <c r="T228" i="1"/>
  <c r="AA228" i="1" s="1"/>
  <c r="AB228" i="1" s="1"/>
  <c r="S210" i="1"/>
  <c r="Z210" i="1" s="1"/>
  <c r="S206" i="1"/>
  <c r="Z206" i="1" s="1"/>
  <c r="S201" i="1"/>
  <c r="Z201" i="1" s="1"/>
  <c r="S192" i="1"/>
  <c r="Z192" i="1" s="1"/>
  <c r="S189" i="1"/>
  <c r="Z189" i="1" s="1"/>
  <c r="S184" i="1"/>
  <c r="Z184" i="1" s="1"/>
  <c r="S183" i="1"/>
  <c r="Z183" i="1" s="1"/>
  <c r="S182" i="1"/>
  <c r="Z182" i="1" s="1"/>
  <c r="S178" i="1"/>
  <c r="Z178" i="1" s="1"/>
  <c r="S176" i="1"/>
  <c r="Z176" i="1" s="1"/>
  <c r="S172" i="1"/>
  <c r="Z172" i="1" s="1"/>
  <c r="S165" i="1"/>
  <c r="Z165" i="1" s="1"/>
  <c r="Q125" i="1"/>
  <c r="X125" i="1"/>
  <c r="Q121" i="1"/>
  <c r="X121" i="1"/>
  <c r="Q109" i="1"/>
  <c r="X109" i="1"/>
  <c r="Q101" i="1"/>
  <c r="X101" i="1"/>
  <c r="T259" i="1"/>
  <c r="AA259" i="1" s="1"/>
  <c r="T251" i="1"/>
  <c r="AA251" i="1" s="1"/>
  <c r="T247" i="1"/>
  <c r="AA247" i="1" s="1"/>
  <c r="AB247" i="1" s="1"/>
  <c r="T245" i="1"/>
  <c r="AA245" i="1" s="1"/>
  <c r="T243" i="1"/>
  <c r="AA243" i="1" s="1"/>
  <c r="AB243" i="1" s="1"/>
  <c r="T241" i="1"/>
  <c r="AA241" i="1" s="1"/>
  <c r="T239" i="1"/>
  <c r="AA239" i="1" s="1"/>
  <c r="AB239" i="1" s="1"/>
  <c r="T235" i="1"/>
  <c r="AA235" i="1" s="1"/>
  <c r="T230" i="1"/>
  <c r="AA230" i="1" s="1"/>
  <c r="T226" i="1"/>
  <c r="AA226" i="1" s="1"/>
  <c r="T223" i="1"/>
  <c r="AA223" i="1" s="1"/>
  <c r="T221" i="1"/>
  <c r="AA221" i="1" s="1"/>
  <c r="T218" i="1"/>
  <c r="AA218" i="1" s="1"/>
  <c r="S216" i="1"/>
  <c r="Z216" i="1" s="1"/>
  <c r="S214" i="1"/>
  <c r="Z214" i="1" s="1"/>
  <c r="S212" i="1"/>
  <c r="Z212" i="1" s="1"/>
  <c r="S208" i="1"/>
  <c r="Z208" i="1" s="1"/>
  <c r="S204" i="1"/>
  <c r="Z204" i="1" s="1"/>
  <c r="S202" i="1"/>
  <c r="Z202" i="1" s="1"/>
  <c r="S200" i="1"/>
  <c r="Z200" i="1" s="1"/>
  <c r="S199" i="1"/>
  <c r="Z199" i="1" s="1"/>
  <c r="S197" i="1"/>
  <c r="Z197" i="1" s="1"/>
  <c r="S196" i="1"/>
  <c r="Z196" i="1" s="1"/>
  <c r="S194" i="1"/>
  <c r="Z194" i="1" s="1"/>
  <c r="S190" i="1"/>
  <c r="Z190" i="1" s="1"/>
  <c r="S188" i="1"/>
  <c r="Z188" i="1" s="1"/>
  <c r="S186" i="1"/>
  <c r="Z186" i="1" s="1"/>
  <c r="S181" i="1"/>
  <c r="Z181" i="1" s="1"/>
  <c r="S174" i="1"/>
  <c r="Z174" i="1" s="1"/>
  <c r="S171" i="1"/>
  <c r="Z171" i="1" s="1"/>
  <c r="S170" i="1"/>
  <c r="T170" i="1" s="1"/>
  <c r="AA170" i="1" s="1"/>
  <c r="S162" i="1"/>
  <c r="Z162" i="1" s="1"/>
  <c r="Q117" i="1"/>
  <c r="X117" i="1"/>
  <c r="Q113" i="1"/>
  <c r="X113" i="1"/>
  <c r="Q105" i="1"/>
  <c r="X105" i="1"/>
  <c r="Q97" i="1"/>
  <c r="X97" i="1"/>
  <c r="U260" i="1"/>
  <c r="U255" i="1"/>
  <c r="U231" i="1"/>
  <c r="T210" i="1"/>
  <c r="T189" i="1"/>
  <c r="AA189" i="1" s="1"/>
  <c r="T183" i="1"/>
  <c r="T172" i="1"/>
  <c r="Q123" i="1"/>
  <c r="X123" i="1"/>
  <c r="Q115" i="1"/>
  <c r="X115" i="1"/>
  <c r="Q111" i="1"/>
  <c r="X111" i="1"/>
  <c r="Q107" i="1"/>
  <c r="X107" i="1"/>
  <c r="T118" i="1"/>
  <c r="AA118" i="1" s="1"/>
  <c r="S85" i="1"/>
  <c r="Z85" i="1" s="1"/>
  <c r="S79" i="1"/>
  <c r="Z79" i="1" s="1"/>
  <c r="S77" i="1"/>
  <c r="Z77" i="1" s="1"/>
  <c r="S84" i="1"/>
  <c r="Z84" i="1" s="1"/>
  <c r="S82" i="1"/>
  <c r="Z82" i="1" s="1"/>
  <c r="S80" i="1"/>
  <c r="Z80" i="1" s="1"/>
  <c r="S75" i="1"/>
  <c r="Z75" i="1" s="1"/>
  <c r="S69" i="1"/>
  <c r="Z69" i="1" s="1"/>
  <c r="S59" i="1"/>
  <c r="Z59" i="1" s="1"/>
  <c r="S57" i="1"/>
  <c r="Z57" i="1" s="1"/>
  <c r="S55" i="1"/>
  <c r="Z55" i="1" s="1"/>
  <c r="S54" i="1"/>
  <c r="Z54" i="1" s="1"/>
  <c r="S53" i="1"/>
  <c r="Z53" i="1" s="1"/>
  <c r="S52" i="1"/>
  <c r="Z52" i="1" s="1"/>
  <c r="S50" i="1"/>
  <c r="Z50" i="1" s="1"/>
  <c r="Q48" i="1"/>
  <c r="X48" i="1"/>
  <c r="S46" i="1"/>
  <c r="Z45" i="1"/>
  <c r="S44" i="1"/>
  <c r="T45" i="1"/>
  <c r="AA45" i="1" s="1"/>
  <c r="S42" i="1"/>
  <c r="T42" i="1" s="1"/>
  <c r="AA42" i="1" s="1"/>
  <c r="S40" i="1"/>
  <c r="Z39" i="1"/>
  <c r="T39" i="1"/>
  <c r="AA39" i="1" s="1"/>
  <c r="S38" i="1"/>
  <c r="T38" i="1" s="1"/>
  <c r="AA38" i="1" s="1"/>
  <c r="Z37" i="1"/>
  <c r="T37" i="1"/>
  <c r="AA37" i="1" s="1"/>
  <c r="S36" i="1"/>
  <c r="Z35" i="1"/>
  <c r="T35" i="1"/>
  <c r="AA35" i="1" s="1"/>
  <c r="Z33" i="1"/>
  <c r="T33" i="1"/>
  <c r="AA33" i="1" s="1"/>
  <c r="Z31" i="1"/>
  <c r="T31" i="1"/>
  <c r="AA31" i="1" s="1"/>
  <c r="Z29" i="1"/>
  <c r="T29" i="1"/>
  <c r="AA29" i="1" s="1"/>
  <c r="S28" i="1"/>
  <c r="Z27" i="1"/>
  <c r="T27" i="1"/>
  <c r="AA27" i="1" s="1"/>
  <c r="Z25" i="1"/>
  <c r="T25" i="1"/>
  <c r="AA25" i="1" s="1"/>
  <c r="S24" i="1"/>
  <c r="S22" i="1"/>
  <c r="T22" i="1" s="1"/>
  <c r="AA22" i="1" s="1"/>
  <c r="Z21" i="1"/>
  <c r="T21" i="1"/>
  <c r="AA21" i="1" s="1"/>
  <c r="S17" i="1"/>
  <c r="Z17" i="1" s="1"/>
  <c r="S13" i="1"/>
  <c r="Z13" i="1" s="1"/>
  <c r="AG368" i="1"/>
  <c r="AF368" i="1"/>
  <c r="AE368" i="1"/>
  <c r="AD368" i="1"/>
  <c r="AG363" i="1"/>
  <c r="AF363" i="1"/>
  <c r="AE363" i="1"/>
  <c r="AD363" i="1"/>
  <c r="AG362" i="1"/>
  <c r="AF362" i="1"/>
  <c r="AE362" i="1"/>
  <c r="AD362" i="1"/>
  <c r="AG360" i="1"/>
  <c r="AF360" i="1"/>
  <c r="AE360" i="1"/>
  <c r="AD360" i="1"/>
  <c r="AG358" i="1"/>
  <c r="AF358" i="1"/>
  <c r="AE358" i="1"/>
  <c r="AD358" i="1"/>
  <c r="AG357" i="1"/>
  <c r="AF357" i="1"/>
  <c r="AE357" i="1"/>
  <c r="AD357" i="1"/>
  <c r="AG355" i="1"/>
  <c r="AF355" i="1"/>
  <c r="AE355" i="1"/>
  <c r="AD355" i="1"/>
  <c r="AG353" i="1"/>
  <c r="AF353" i="1"/>
  <c r="AE353" i="1"/>
  <c r="AD353" i="1"/>
  <c r="AG351" i="1"/>
  <c r="AF351" i="1"/>
  <c r="AE351" i="1"/>
  <c r="AD351" i="1"/>
  <c r="AG350" i="1"/>
  <c r="AF350" i="1"/>
  <c r="AE350" i="1"/>
  <c r="AD350" i="1"/>
  <c r="AG348" i="1"/>
  <c r="AF348" i="1"/>
  <c r="AE348" i="1"/>
  <c r="AD348" i="1"/>
  <c r="AG346" i="1"/>
  <c r="AF346" i="1"/>
  <c r="AE346" i="1"/>
  <c r="AD346" i="1"/>
  <c r="AG344" i="1"/>
  <c r="AF344" i="1"/>
  <c r="AE344" i="1"/>
  <c r="AD344" i="1"/>
  <c r="AG343" i="1"/>
  <c r="AF343" i="1"/>
  <c r="AE343" i="1"/>
  <c r="AD343" i="1"/>
  <c r="AG341" i="1"/>
  <c r="AF341" i="1"/>
  <c r="AE341" i="1"/>
  <c r="AD341" i="1"/>
  <c r="AG339" i="1"/>
  <c r="AF339" i="1"/>
  <c r="AE339" i="1"/>
  <c r="AD339" i="1"/>
  <c r="AG337" i="1"/>
  <c r="AF337" i="1"/>
  <c r="AE337" i="1"/>
  <c r="AD337" i="1"/>
  <c r="AG336" i="1"/>
  <c r="AF336" i="1"/>
  <c r="AE336" i="1"/>
  <c r="AD336" i="1"/>
  <c r="AG335" i="1"/>
  <c r="AF335" i="1"/>
  <c r="AE335" i="1"/>
  <c r="AD335" i="1"/>
  <c r="AG334" i="1"/>
  <c r="AF334" i="1"/>
  <c r="AE334" i="1"/>
  <c r="AD334" i="1"/>
  <c r="AG329" i="1"/>
  <c r="AF329" i="1"/>
  <c r="AE329" i="1"/>
  <c r="AD329" i="1"/>
  <c r="AG328" i="1"/>
  <c r="AF328" i="1"/>
  <c r="AE328" i="1"/>
  <c r="AD328" i="1"/>
  <c r="AG327" i="1"/>
  <c r="AF327" i="1"/>
  <c r="AE327" i="1"/>
  <c r="AD327" i="1"/>
  <c r="AG325" i="1"/>
  <c r="AF325" i="1"/>
  <c r="AE325" i="1"/>
  <c r="AD325" i="1"/>
  <c r="AG323" i="1"/>
  <c r="AF323" i="1"/>
  <c r="AE323" i="1"/>
  <c r="AD323" i="1"/>
  <c r="AG321" i="1"/>
  <c r="AF321" i="1"/>
  <c r="AE321" i="1"/>
  <c r="AD321" i="1"/>
  <c r="AG268" i="1"/>
  <c r="AF268" i="1"/>
  <c r="AE268" i="1"/>
  <c r="AD268" i="1"/>
  <c r="AG95" i="1"/>
  <c r="AF95" i="1"/>
  <c r="AE95" i="1"/>
  <c r="AD95" i="1"/>
  <c r="AG73" i="1"/>
  <c r="AF73" i="1"/>
  <c r="AE73" i="1"/>
  <c r="AD73" i="1"/>
  <c r="AG71" i="1"/>
  <c r="AF71" i="1"/>
  <c r="AE71" i="1"/>
  <c r="AD71" i="1"/>
  <c r="AG68" i="1"/>
  <c r="AF68" i="1"/>
  <c r="AE68" i="1"/>
  <c r="AD68" i="1"/>
  <c r="AG66" i="1"/>
  <c r="AF66" i="1"/>
  <c r="AE66" i="1"/>
  <c r="AD66" i="1"/>
  <c r="AG64" i="1"/>
  <c r="AF64" i="1"/>
  <c r="AE64" i="1"/>
  <c r="AD64" i="1"/>
  <c r="AG63" i="1"/>
  <c r="AF63" i="1"/>
  <c r="AE63" i="1"/>
  <c r="AD63" i="1"/>
  <c r="AG62" i="1"/>
  <c r="AF62" i="1"/>
  <c r="AE62" i="1"/>
  <c r="AD62" i="1"/>
  <c r="AG19" i="1"/>
  <c r="AF19" i="1"/>
  <c r="AE19" i="1"/>
  <c r="AD19" i="1"/>
  <c r="AG15" i="1"/>
  <c r="AF15" i="1"/>
  <c r="AE15" i="1"/>
  <c r="AD15" i="1"/>
  <c r="AG14" i="1"/>
  <c r="AF14" i="1"/>
  <c r="AE14" i="1"/>
  <c r="AD14" i="1"/>
  <c r="AG11" i="1"/>
  <c r="AF11" i="1"/>
  <c r="AE11" i="1"/>
  <c r="AD11" i="1"/>
  <c r="AG10" i="1"/>
  <c r="AF10" i="1"/>
  <c r="AE10" i="1"/>
  <c r="AD10" i="1"/>
  <c r="AG8" i="1"/>
  <c r="AF8" i="1"/>
  <c r="AE8" i="1"/>
  <c r="AD8" i="1"/>
  <c r="AG6" i="1"/>
  <c r="AG413" i="1" s="1"/>
  <c r="AF6" i="1"/>
  <c r="AF413" i="1" s="1"/>
  <c r="AE6" i="1"/>
  <c r="AD6" i="1"/>
  <c r="K6" i="1"/>
  <c r="W6" i="1" s="1"/>
  <c r="U89" i="1" l="1"/>
  <c r="U87" i="1"/>
  <c r="T92" i="1"/>
  <c r="AA92" i="1" s="1"/>
  <c r="AB92" i="1" s="1"/>
  <c r="T90" i="1"/>
  <c r="AA90" i="1" s="1"/>
  <c r="AB90" i="1" s="1"/>
  <c r="U92" i="1"/>
  <c r="U90" i="1"/>
  <c r="U251" i="1"/>
  <c r="AB218" i="1"/>
  <c r="AB223" i="1"/>
  <c r="AB230" i="1"/>
  <c r="AB259" i="1"/>
  <c r="T102" i="1"/>
  <c r="AA102" i="1" s="1"/>
  <c r="AB102" i="1" s="1"/>
  <c r="U258" i="1"/>
  <c r="AB235" i="1"/>
  <c r="AB245" i="1"/>
  <c r="AB251" i="1"/>
  <c r="AB253" i="1"/>
  <c r="AB255" i="1"/>
  <c r="AB260" i="1"/>
  <c r="T330" i="1"/>
  <c r="AA330" i="1" s="1"/>
  <c r="AB370" i="1"/>
  <c r="AB374" i="1"/>
  <c r="T171" i="1"/>
  <c r="T178" i="1"/>
  <c r="AA178" i="1" s="1"/>
  <c r="AB178" i="1" s="1"/>
  <c r="T188" i="1"/>
  <c r="T201" i="1"/>
  <c r="AA201" i="1" s="1"/>
  <c r="AB201" i="1" s="1"/>
  <c r="U221" i="1"/>
  <c r="U249" i="1"/>
  <c r="U253" i="1"/>
  <c r="U264" i="1"/>
  <c r="T306" i="1"/>
  <c r="AA306" i="1" s="1"/>
  <c r="U233" i="1"/>
  <c r="AB221" i="1"/>
  <c r="AB226" i="1"/>
  <c r="AB241" i="1"/>
  <c r="AB231" i="1"/>
  <c r="AB249" i="1"/>
  <c r="T302" i="1"/>
  <c r="AA302" i="1" s="1"/>
  <c r="AB302" i="1" s="1"/>
  <c r="U306" i="1"/>
  <c r="T308" i="1"/>
  <c r="AA308" i="1" s="1"/>
  <c r="AB308" i="1" s="1"/>
  <c r="T310" i="1"/>
  <c r="AA310" i="1" s="1"/>
  <c r="U311" i="1"/>
  <c r="U312" i="1"/>
  <c r="AB220" i="1"/>
  <c r="T292" i="1"/>
  <c r="AA292" i="1" s="1"/>
  <c r="T301" i="1"/>
  <c r="AA301" i="1" s="1"/>
  <c r="AB301" i="1" s="1"/>
  <c r="AB313" i="1"/>
  <c r="U370" i="1"/>
  <c r="U382" i="1"/>
  <c r="AB382" i="1"/>
  <c r="U374" i="1"/>
  <c r="AB399" i="1"/>
  <c r="T275" i="1"/>
  <c r="AA275" i="1" s="1"/>
  <c r="U292" i="1"/>
  <c r="T294" i="1"/>
  <c r="AA294" i="1" s="1"/>
  <c r="T296" i="1"/>
  <c r="AA296" i="1" s="1"/>
  <c r="AB296" i="1" s="1"/>
  <c r="T303" i="1"/>
  <c r="AA303" i="1" s="1"/>
  <c r="T309" i="1"/>
  <c r="AA309" i="1" s="1"/>
  <c r="AB309" i="1" s="1"/>
  <c r="AB316" i="1"/>
  <c r="T186" i="1"/>
  <c r="AA186" i="1" s="1"/>
  <c r="AB186" i="1" s="1"/>
  <c r="U230" i="1"/>
  <c r="T151" i="1"/>
  <c r="AA151" i="1" s="1"/>
  <c r="AB151" i="1" s="1"/>
  <c r="T196" i="1"/>
  <c r="U196" i="1" s="1"/>
  <c r="T206" i="1"/>
  <c r="AA206" i="1" s="1"/>
  <c r="AB206" i="1" s="1"/>
  <c r="U218" i="1"/>
  <c r="U223" i="1"/>
  <c r="U243" i="1"/>
  <c r="AB261" i="1"/>
  <c r="AB227" i="1"/>
  <c r="AB252" i="1"/>
  <c r="U399" i="1"/>
  <c r="Z369" i="1"/>
  <c r="Z377" i="1"/>
  <c r="Z381" i="1"/>
  <c r="Z385" i="1"/>
  <c r="Z401" i="1"/>
  <c r="T401" i="1"/>
  <c r="AA401" i="1" s="1"/>
  <c r="Z403" i="1"/>
  <c r="T403" i="1"/>
  <c r="AA403" i="1" s="1"/>
  <c r="Z405" i="1"/>
  <c r="T405" i="1"/>
  <c r="AA405" i="1" s="1"/>
  <c r="Z407" i="1"/>
  <c r="T407" i="1"/>
  <c r="AA407" i="1" s="1"/>
  <c r="Z409" i="1"/>
  <c r="T409" i="1"/>
  <c r="AA409" i="1" s="1"/>
  <c r="Z411" i="1"/>
  <c r="T411" i="1"/>
  <c r="AA411" i="1" s="1"/>
  <c r="AB396" i="1"/>
  <c r="AB372" i="1"/>
  <c r="AB376" i="1"/>
  <c r="U379" i="1"/>
  <c r="Z379" i="1"/>
  <c r="AB379" i="1" s="1"/>
  <c r="U383" i="1"/>
  <c r="Z383" i="1"/>
  <c r="AB383" i="1" s="1"/>
  <c r="T369" i="1"/>
  <c r="AA369" i="1" s="1"/>
  <c r="T377" i="1"/>
  <c r="AA377" i="1" s="1"/>
  <c r="T381" i="1"/>
  <c r="AA381" i="1" s="1"/>
  <c r="T385" i="1"/>
  <c r="AA385" i="1" s="1"/>
  <c r="U372" i="1"/>
  <c r="U376" i="1"/>
  <c r="Z402" i="1"/>
  <c r="T402" i="1"/>
  <c r="U405" i="1"/>
  <c r="Z412" i="1"/>
  <c r="T412" i="1"/>
  <c r="T387" i="1"/>
  <c r="T389" i="1"/>
  <c r="T391" i="1"/>
  <c r="T393" i="1"/>
  <c r="T395" i="1"/>
  <c r="U396" i="1"/>
  <c r="S397" i="1"/>
  <c r="Z397" i="1" s="1"/>
  <c r="T366" i="1"/>
  <c r="AA366" i="1" s="1"/>
  <c r="AB366" i="1" s="1"/>
  <c r="T365" i="1"/>
  <c r="AA365" i="1" s="1"/>
  <c r="AB365" i="1" s="1"/>
  <c r="T331" i="1"/>
  <c r="AA331" i="1" s="1"/>
  <c r="AB331" i="1" s="1"/>
  <c r="AB330" i="1"/>
  <c r="T332" i="1"/>
  <c r="AA332" i="1" s="1"/>
  <c r="AB332" i="1" s="1"/>
  <c r="AB21" i="1"/>
  <c r="AB25" i="1"/>
  <c r="AB37" i="1"/>
  <c r="T55" i="1"/>
  <c r="AA55" i="1" s="1"/>
  <c r="AB55" i="1" s="1"/>
  <c r="T174" i="1"/>
  <c r="AA174" i="1" s="1"/>
  <c r="AB174" i="1" s="1"/>
  <c r="T182" i="1"/>
  <c r="AA182" i="1" s="1"/>
  <c r="AB182" i="1" s="1"/>
  <c r="T184" i="1"/>
  <c r="U184" i="1" s="1"/>
  <c r="T190" i="1"/>
  <c r="AA190" i="1" s="1"/>
  <c r="AB190" i="1" s="1"/>
  <c r="T199" i="1"/>
  <c r="AA199" i="1" s="1"/>
  <c r="AB199" i="1" s="1"/>
  <c r="T202" i="1"/>
  <c r="U202" i="1" s="1"/>
  <c r="T208" i="1"/>
  <c r="AA208" i="1" s="1"/>
  <c r="AB208" i="1" s="1"/>
  <c r="T214" i="1"/>
  <c r="AA214" i="1" s="1"/>
  <c r="AB214" i="1" s="1"/>
  <c r="U225" i="1"/>
  <c r="U239" i="1"/>
  <c r="U247" i="1"/>
  <c r="U259" i="1"/>
  <c r="U263" i="1"/>
  <c r="AB264" i="1"/>
  <c r="U315" i="1"/>
  <c r="AB315" i="1"/>
  <c r="T165" i="1"/>
  <c r="AA165" i="1" s="1"/>
  <c r="AB165" i="1" s="1"/>
  <c r="T160" i="1"/>
  <c r="AA160" i="1" s="1"/>
  <c r="AB160" i="1" s="1"/>
  <c r="T162" i="1"/>
  <c r="AA162" i="1" s="1"/>
  <c r="AB162" i="1" s="1"/>
  <c r="T53" i="1"/>
  <c r="AA53" i="1" s="1"/>
  <c r="AB53" i="1" s="1"/>
  <c r="T59" i="1"/>
  <c r="AA59" i="1" s="1"/>
  <c r="AB59" i="1" s="1"/>
  <c r="T80" i="1"/>
  <c r="AA80" i="1" s="1"/>
  <c r="T84" i="1"/>
  <c r="AA84" i="1" s="1"/>
  <c r="AB84" i="1" s="1"/>
  <c r="T79" i="1"/>
  <c r="AA79" i="1" s="1"/>
  <c r="AB79" i="1" s="1"/>
  <c r="T98" i="1"/>
  <c r="AA98" i="1" s="1"/>
  <c r="AB98" i="1" s="1"/>
  <c r="T106" i="1"/>
  <c r="AA106" i="1" s="1"/>
  <c r="AB106" i="1" s="1"/>
  <c r="T122" i="1"/>
  <c r="AA122" i="1" s="1"/>
  <c r="AB122" i="1" s="1"/>
  <c r="T155" i="1"/>
  <c r="U155" i="1" s="1"/>
  <c r="T194" i="1"/>
  <c r="AA194" i="1" s="1"/>
  <c r="AB194" i="1" s="1"/>
  <c r="T197" i="1"/>
  <c r="AA197" i="1" s="1"/>
  <c r="AB197" i="1" s="1"/>
  <c r="T200" i="1"/>
  <c r="AA200" i="1" s="1"/>
  <c r="AB200" i="1" s="1"/>
  <c r="U220" i="1"/>
  <c r="U227" i="1"/>
  <c r="U237" i="1"/>
  <c r="U241" i="1"/>
  <c r="U245" i="1"/>
  <c r="U252" i="1"/>
  <c r="U261" i="1"/>
  <c r="S161" i="1"/>
  <c r="S164" i="1"/>
  <c r="T164" i="1" s="1"/>
  <c r="AB258" i="1"/>
  <c r="AB225" i="1"/>
  <c r="AB233" i="1"/>
  <c r="T272" i="1"/>
  <c r="AA272" i="1" s="1"/>
  <c r="AB272" i="1" s="1"/>
  <c r="Z158" i="1"/>
  <c r="T158" i="1"/>
  <c r="AA158" i="1" s="1"/>
  <c r="Z163" i="1"/>
  <c r="T163" i="1"/>
  <c r="AA163" i="1" s="1"/>
  <c r="AE413" i="1"/>
  <c r="AB118" i="1"/>
  <c r="AB29" i="1"/>
  <c r="AB33" i="1"/>
  <c r="AB45" i="1"/>
  <c r="T57" i="1"/>
  <c r="AA57" i="1" s="1"/>
  <c r="AB57" i="1" s="1"/>
  <c r="T100" i="1"/>
  <c r="AA100" i="1" s="1"/>
  <c r="AB100" i="1" s="1"/>
  <c r="T104" i="1"/>
  <c r="AA104" i="1" s="1"/>
  <c r="AB104" i="1" s="1"/>
  <c r="T116" i="1"/>
  <c r="AA116" i="1" s="1"/>
  <c r="AB116" i="1" s="1"/>
  <c r="T120" i="1"/>
  <c r="AA120" i="1" s="1"/>
  <c r="AB120" i="1" s="1"/>
  <c r="T152" i="1"/>
  <c r="AA152" i="1" s="1"/>
  <c r="AB152" i="1" s="1"/>
  <c r="T156" i="1"/>
  <c r="AA156" i="1" s="1"/>
  <c r="AB156" i="1" s="1"/>
  <c r="T167" i="1"/>
  <c r="AA167" i="1" s="1"/>
  <c r="AB167" i="1" s="1"/>
  <c r="T176" i="1"/>
  <c r="AA176" i="1" s="1"/>
  <c r="AB176" i="1" s="1"/>
  <c r="T181" i="1"/>
  <c r="AA181" i="1" s="1"/>
  <c r="AB181" i="1" s="1"/>
  <c r="T192" i="1"/>
  <c r="AA192" i="1" s="1"/>
  <c r="AB192" i="1" s="1"/>
  <c r="T204" i="1"/>
  <c r="AA204" i="1" s="1"/>
  <c r="AB204" i="1" s="1"/>
  <c r="T212" i="1"/>
  <c r="AA212" i="1" s="1"/>
  <c r="AB212" i="1" s="1"/>
  <c r="T216" i="1"/>
  <c r="AA216" i="1" s="1"/>
  <c r="AB216" i="1" s="1"/>
  <c r="U226" i="1"/>
  <c r="U228" i="1"/>
  <c r="U235" i="1"/>
  <c r="U250" i="1"/>
  <c r="U254" i="1"/>
  <c r="U257" i="1"/>
  <c r="AB265" i="1"/>
  <c r="T280" i="1"/>
  <c r="AA280" i="1" s="1"/>
  <c r="AB280" i="1" s="1"/>
  <c r="T284" i="1"/>
  <c r="AA284" i="1" s="1"/>
  <c r="T288" i="1"/>
  <c r="AA288" i="1" s="1"/>
  <c r="AB288" i="1" s="1"/>
  <c r="T281" i="1"/>
  <c r="AA281" i="1" s="1"/>
  <c r="AB281" i="1" s="1"/>
  <c r="T289" i="1"/>
  <c r="AA289" i="1" s="1"/>
  <c r="AB289" i="1" s="1"/>
  <c r="AB292" i="1"/>
  <c r="U296" i="1"/>
  <c r="T298" i="1"/>
  <c r="AA298" i="1" s="1"/>
  <c r="AB298" i="1" s="1"/>
  <c r="T297" i="1"/>
  <c r="AA297" i="1" s="1"/>
  <c r="AB297" i="1" s="1"/>
  <c r="T304" i="1"/>
  <c r="AA304" i="1" s="1"/>
  <c r="AB304" i="1" s="1"/>
  <c r="U310" i="1"/>
  <c r="AB312" i="1"/>
  <c r="AB294" i="1"/>
  <c r="AB303" i="1"/>
  <c r="U300" i="1"/>
  <c r="T270" i="1"/>
  <c r="AA270" i="1" s="1"/>
  <c r="AB270" i="1" s="1"/>
  <c r="T274" i="1"/>
  <c r="AA274" i="1" s="1"/>
  <c r="AB274" i="1" s="1"/>
  <c r="AB284" i="1"/>
  <c r="T286" i="1"/>
  <c r="AA286" i="1" s="1"/>
  <c r="AB286" i="1" s="1"/>
  <c r="U290" i="1"/>
  <c r="Z290" i="1"/>
  <c r="AB290" i="1" s="1"/>
  <c r="AB275" i="1"/>
  <c r="T277" i="1"/>
  <c r="AA277" i="1" s="1"/>
  <c r="AB277" i="1" s="1"/>
  <c r="T279" i="1"/>
  <c r="AA279" i="1" s="1"/>
  <c r="AB279" i="1" s="1"/>
  <c r="T283" i="1"/>
  <c r="AA283" i="1" s="1"/>
  <c r="AB283" i="1" s="1"/>
  <c r="T287" i="1"/>
  <c r="AA287" i="1" s="1"/>
  <c r="AB287" i="1" s="1"/>
  <c r="U303" i="1"/>
  <c r="AB300" i="1"/>
  <c r="AB306" i="1"/>
  <c r="AB310" i="1"/>
  <c r="AB311" i="1"/>
  <c r="T318" i="1"/>
  <c r="AA318" i="1" s="1"/>
  <c r="AB318" i="1" s="1"/>
  <c r="T179" i="1"/>
  <c r="AA179" i="1" s="1"/>
  <c r="AB179" i="1" s="1"/>
  <c r="Z126" i="1"/>
  <c r="T126" i="1"/>
  <c r="AA126" i="1" s="1"/>
  <c r="Z128" i="1"/>
  <c r="T128" i="1"/>
  <c r="AA128" i="1" s="1"/>
  <c r="Z134" i="1"/>
  <c r="T134" i="1"/>
  <c r="AA134" i="1" s="1"/>
  <c r="Z136" i="1"/>
  <c r="T136" i="1"/>
  <c r="AA136" i="1" s="1"/>
  <c r="Z138" i="1"/>
  <c r="T138" i="1"/>
  <c r="AA138" i="1" s="1"/>
  <c r="Z140" i="1"/>
  <c r="T140" i="1"/>
  <c r="AA140" i="1" s="1"/>
  <c r="Z142" i="1"/>
  <c r="T142" i="1"/>
  <c r="AA142" i="1" s="1"/>
  <c r="Z144" i="1"/>
  <c r="T144" i="1"/>
  <c r="AA144" i="1" s="1"/>
  <c r="Z148" i="1"/>
  <c r="T148" i="1"/>
  <c r="AA148" i="1" s="1"/>
  <c r="AA172" i="1"/>
  <c r="AB172" i="1" s="1"/>
  <c r="U172" i="1"/>
  <c r="AA188" i="1"/>
  <c r="AB188" i="1" s="1"/>
  <c r="U188" i="1"/>
  <c r="AA196" i="1"/>
  <c r="AB196" i="1" s="1"/>
  <c r="AA202" i="1"/>
  <c r="AB202" i="1" s="1"/>
  <c r="AA210" i="1"/>
  <c r="AB210" i="1" s="1"/>
  <c r="U210" i="1"/>
  <c r="U156" i="1"/>
  <c r="Z168" i="1"/>
  <c r="AB168" i="1" s="1"/>
  <c r="U168" i="1"/>
  <c r="Z170" i="1"/>
  <c r="AB170" i="1" s="1"/>
  <c r="U170" i="1"/>
  <c r="Z129" i="1"/>
  <c r="T129" i="1"/>
  <c r="Z131" i="1"/>
  <c r="T131" i="1"/>
  <c r="Z133" i="1"/>
  <c r="T133" i="1"/>
  <c r="Z135" i="1"/>
  <c r="T135" i="1"/>
  <c r="U136" i="1"/>
  <c r="Z145" i="1"/>
  <c r="T145" i="1"/>
  <c r="Z147" i="1"/>
  <c r="T147" i="1"/>
  <c r="Z149" i="1"/>
  <c r="T149" i="1"/>
  <c r="S107" i="1"/>
  <c r="Z107" i="1" s="1"/>
  <c r="S111" i="1"/>
  <c r="Z111" i="1" s="1"/>
  <c r="S115" i="1"/>
  <c r="Z115" i="1" s="1"/>
  <c r="U118" i="1"/>
  <c r="S123" i="1"/>
  <c r="Z123" i="1" s="1"/>
  <c r="T153" i="1"/>
  <c r="AA153" i="1" s="1"/>
  <c r="AB153" i="1" s="1"/>
  <c r="AA171" i="1"/>
  <c r="AB171" i="1" s="1"/>
  <c r="U171" i="1"/>
  <c r="AA183" i="1"/>
  <c r="AB183" i="1" s="1"/>
  <c r="U183" i="1"/>
  <c r="S97" i="1"/>
  <c r="Z97" i="1" s="1"/>
  <c r="S105" i="1"/>
  <c r="Z105" i="1" s="1"/>
  <c r="S113" i="1"/>
  <c r="Z113" i="1" s="1"/>
  <c r="S117" i="1"/>
  <c r="Z117" i="1" s="1"/>
  <c r="AB189" i="1"/>
  <c r="U189" i="1"/>
  <c r="S101" i="1"/>
  <c r="Z101" i="1" s="1"/>
  <c r="S109" i="1"/>
  <c r="Z109" i="1" s="1"/>
  <c r="S121" i="1"/>
  <c r="Z121" i="1" s="1"/>
  <c r="S125" i="1"/>
  <c r="Z125" i="1" s="1"/>
  <c r="AB80" i="1"/>
  <c r="T82" i="1"/>
  <c r="AA82" i="1" s="1"/>
  <c r="AB82" i="1" s="1"/>
  <c r="T77" i="1"/>
  <c r="AA77" i="1" s="1"/>
  <c r="AB77" i="1" s="1"/>
  <c r="T85" i="1"/>
  <c r="AA85" i="1" s="1"/>
  <c r="AB85" i="1" s="1"/>
  <c r="T75" i="1"/>
  <c r="AA75" i="1" s="1"/>
  <c r="AB75" i="1" s="1"/>
  <c r="T69" i="1"/>
  <c r="AA69" i="1" s="1"/>
  <c r="AB69" i="1" s="1"/>
  <c r="Z24" i="1"/>
  <c r="Z28" i="1"/>
  <c r="Z36" i="1"/>
  <c r="Z40" i="1"/>
  <c r="U27" i="1"/>
  <c r="U31" i="1"/>
  <c r="U35" i="1"/>
  <c r="U39" i="1"/>
  <c r="Z44" i="1"/>
  <c r="Z46" i="1"/>
  <c r="U22" i="1"/>
  <c r="Z22" i="1"/>
  <c r="AB22" i="1" s="1"/>
  <c r="AB27" i="1"/>
  <c r="AB31" i="1"/>
  <c r="AB35" i="1"/>
  <c r="U38" i="1"/>
  <c r="Z38" i="1"/>
  <c r="AB38" i="1" s="1"/>
  <c r="AB39" i="1"/>
  <c r="U42" i="1"/>
  <c r="Z42" i="1"/>
  <c r="AB42" i="1" s="1"/>
  <c r="T24" i="1"/>
  <c r="AA24" i="1" s="1"/>
  <c r="T28" i="1"/>
  <c r="AA28" i="1" s="1"/>
  <c r="T36" i="1"/>
  <c r="AA36" i="1" s="1"/>
  <c r="T40" i="1"/>
  <c r="AA40" i="1" s="1"/>
  <c r="T44" i="1"/>
  <c r="AA44" i="1" s="1"/>
  <c r="U45" i="1"/>
  <c r="T46" i="1"/>
  <c r="AA46" i="1" s="1"/>
  <c r="S48" i="1"/>
  <c r="Z48" i="1" s="1"/>
  <c r="T50" i="1"/>
  <c r="AA50" i="1" s="1"/>
  <c r="AB50" i="1" s="1"/>
  <c r="T52" i="1"/>
  <c r="AA52" i="1" s="1"/>
  <c r="AB52" i="1" s="1"/>
  <c r="T54" i="1"/>
  <c r="AA54" i="1" s="1"/>
  <c r="AB54" i="1" s="1"/>
  <c r="U21" i="1"/>
  <c r="U25" i="1"/>
  <c r="U29" i="1"/>
  <c r="U33" i="1"/>
  <c r="U37" i="1"/>
  <c r="U50" i="1"/>
  <c r="U52" i="1"/>
  <c r="U54" i="1"/>
  <c r="T17" i="1"/>
  <c r="AA17" i="1" s="1"/>
  <c r="AB17" i="1" s="1"/>
  <c r="AD413" i="1"/>
  <c r="T13" i="1"/>
  <c r="AA13" i="1" s="1"/>
  <c r="AB13" i="1" s="1"/>
  <c r="U102" i="1" l="1"/>
  <c r="U59" i="1"/>
  <c r="U178" i="1"/>
  <c r="U199" i="1"/>
  <c r="U200" i="1"/>
  <c r="U201" i="1"/>
  <c r="U122" i="1"/>
  <c r="U330" i="1"/>
  <c r="U165" i="1"/>
  <c r="AA184" i="1"/>
  <c r="AB184" i="1" s="1"/>
  <c r="U55" i="1"/>
  <c r="U206" i="1"/>
  <c r="U186" i="1"/>
  <c r="U167" i="1"/>
  <c r="U106" i="1"/>
  <c r="U308" i="1"/>
  <c r="U302" i="1"/>
  <c r="U151" i="1"/>
  <c r="T397" i="1"/>
  <c r="AA397" i="1" s="1"/>
  <c r="U208" i="1"/>
  <c r="U194" i="1"/>
  <c r="U174" i="1"/>
  <c r="U153" i="1"/>
  <c r="U144" i="1"/>
  <c r="U152" i="1"/>
  <c r="U301" i="1"/>
  <c r="AA155" i="1"/>
  <c r="AB155" i="1" s="1"/>
  <c r="U176" i="1"/>
  <c r="AB397" i="1"/>
  <c r="AB385" i="1"/>
  <c r="AB377" i="1"/>
  <c r="U332" i="1"/>
  <c r="U365" i="1"/>
  <c r="U366" i="1"/>
  <c r="U397" i="1"/>
  <c r="U409" i="1"/>
  <c r="U401" i="1"/>
  <c r="AB369" i="1"/>
  <c r="U294" i="1"/>
  <c r="U309" i="1"/>
  <c r="U275" i="1"/>
  <c r="U298" i="1"/>
  <c r="T125" i="1"/>
  <c r="AA125" i="1" s="1"/>
  <c r="AB125" i="1" s="1"/>
  <c r="U197" i="1"/>
  <c r="T113" i="1"/>
  <c r="AA113" i="1" s="1"/>
  <c r="AB113" i="1" s="1"/>
  <c r="U104" i="1"/>
  <c r="Z164" i="1"/>
  <c r="U212" i="1"/>
  <c r="U192" i="1"/>
  <c r="U158" i="1"/>
  <c r="U120" i="1"/>
  <c r="T48" i="1"/>
  <c r="AA48" i="1" s="1"/>
  <c r="U69" i="1"/>
  <c r="U75" i="1"/>
  <c r="U85" i="1"/>
  <c r="U79" i="1"/>
  <c r="U84" i="1"/>
  <c r="U80" i="1"/>
  <c r="U13" i="1"/>
  <c r="AA402" i="1"/>
  <c r="U402" i="1"/>
  <c r="AB381" i="1"/>
  <c r="AA395" i="1"/>
  <c r="AB395" i="1" s="1"/>
  <c r="U395" i="1"/>
  <c r="AA393" i="1"/>
  <c r="AB393" i="1" s="1"/>
  <c r="U393" i="1"/>
  <c r="AA391" i="1"/>
  <c r="AB391" i="1" s="1"/>
  <c r="U391" i="1"/>
  <c r="AA389" i="1"/>
  <c r="AB389" i="1" s="1"/>
  <c r="U389" i="1"/>
  <c r="AA387" i="1"/>
  <c r="AB387" i="1" s="1"/>
  <c r="U387" i="1"/>
  <c r="AA412" i="1"/>
  <c r="AB412" i="1" s="1"/>
  <c r="U412" i="1"/>
  <c r="U411" i="1"/>
  <c r="U407" i="1"/>
  <c r="U403" i="1"/>
  <c r="AB402" i="1"/>
  <c r="AB411" i="1"/>
  <c r="AB409" i="1"/>
  <c r="AB407" i="1"/>
  <c r="AB405" i="1"/>
  <c r="AB403" i="1"/>
  <c r="AB401" i="1"/>
  <c r="U385" i="1"/>
  <c r="U381" i="1"/>
  <c r="U377" i="1"/>
  <c r="U369" i="1"/>
  <c r="U331" i="1"/>
  <c r="U182" i="1"/>
  <c r="U214" i="1"/>
  <c r="U204" i="1"/>
  <c r="U190" i="1"/>
  <c r="U181" i="1"/>
  <c r="U160" i="1"/>
  <c r="AB163" i="1"/>
  <c r="AB158" i="1"/>
  <c r="AA164" i="1"/>
  <c r="U164" i="1"/>
  <c r="AB48" i="1"/>
  <c r="AB40" i="1"/>
  <c r="Z161" i="1"/>
  <c r="T161" i="1"/>
  <c r="AA161" i="1" s="1"/>
  <c r="U48" i="1"/>
  <c r="U57" i="1"/>
  <c r="U53" i="1"/>
  <c r="T121" i="1"/>
  <c r="AA121" i="1" s="1"/>
  <c r="AB121" i="1" s="1"/>
  <c r="T101" i="1"/>
  <c r="AA101" i="1" s="1"/>
  <c r="AB101" i="1" s="1"/>
  <c r="U162" i="1"/>
  <c r="T117" i="1"/>
  <c r="AA117" i="1" s="1"/>
  <c r="AB117" i="1" s="1"/>
  <c r="T97" i="1"/>
  <c r="AA97" i="1" s="1"/>
  <c r="AB97" i="1" s="1"/>
  <c r="U98" i="1"/>
  <c r="U140" i="1"/>
  <c r="U128" i="1"/>
  <c r="U286" i="1"/>
  <c r="U289" i="1"/>
  <c r="U281" i="1"/>
  <c r="U288" i="1"/>
  <c r="U284" i="1"/>
  <c r="U280" i="1"/>
  <c r="U272" i="1"/>
  <c r="AB46" i="1"/>
  <c r="U17" i="1"/>
  <c r="AB44" i="1"/>
  <c r="AB24" i="1"/>
  <c r="U77" i="1"/>
  <c r="U216" i="1"/>
  <c r="U163" i="1"/>
  <c r="U116" i="1"/>
  <c r="U100" i="1"/>
  <c r="U148" i="1"/>
  <c r="U142" i="1"/>
  <c r="U138" i="1"/>
  <c r="U134" i="1"/>
  <c r="U126" i="1"/>
  <c r="AB148" i="1"/>
  <c r="AB144" i="1"/>
  <c r="AB134" i="1"/>
  <c r="AB128" i="1"/>
  <c r="U304" i="1"/>
  <c r="U297" i="1"/>
  <c r="U283" i="1"/>
  <c r="U270" i="1"/>
  <c r="U318" i="1"/>
  <c r="U287" i="1"/>
  <c r="U279" i="1"/>
  <c r="U277" i="1"/>
  <c r="U274" i="1"/>
  <c r="U179" i="1"/>
  <c r="AA147" i="1"/>
  <c r="U147" i="1"/>
  <c r="AA135" i="1"/>
  <c r="AB135" i="1" s="1"/>
  <c r="U135" i="1"/>
  <c r="AA131" i="1"/>
  <c r="AB131" i="1" s="1"/>
  <c r="U131" i="1"/>
  <c r="T109" i="1"/>
  <c r="AA109" i="1" s="1"/>
  <c r="AB109" i="1" s="1"/>
  <c r="T105" i="1"/>
  <c r="AA105" i="1" s="1"/>
  <c r="AB105" i="1" s="1"/>
  <c r="T123" i="1"/>
  <c r="AA123" i="1" s="1"/>
  <c r="AB123" i="1" s="1"/>
  <c r="T115" i="1"/>
  <c r="AA115" i="1" s="1"/>
  <c r="AB115" i="1" s="1"/>
  <c r="T111" i="1"/>
  <c r="AA111" i="1" s="1"/>
  <c r="AB111" i="1" s="1"/>
  <c r="T107" i="1"/>
  <c r="AA107" i="1" s="1"/>
  <c r="AB107" i="1" s="1"/>
  <c r="AA149" i="1"/>
  <c r="AB149" i="1" s="1"/>
  <c r="U149" i="1"/>
  <c r="AB147" i="1"/>
  <c r="AA145" i="1"/>
  <c r="AB145" i="1" s="1"/>
  <c r="U145" i="1"/>
  <c r="AA133" i="1"/>
  <c r="AB133" i="1" s="1"/>
  <c r="U133" i="1"/>
  <c r="AA129" i="1"/>
  <c r="AB129" i="1" s="1"/>
  <c r="U129" i="1"/>
  <c r="AB142" i="1"/>
  <c r="AB140" i="1"/>
  <c r="AB138" i="1"/>
  <c r="AB136" i="1"/>
  <c r="AB126" i="1"/>
  <c r="U82" i="1"/>
  <c r="AB36" i="1"/>
  <c r="AB28" i="1"/>
  <c r="U46" i="1"/>
  <c r="U44" i="1"/>
  <c r="U40" i="1"/>
  <c r="U36" i="1"/>
  <c r="U28" i="1"/>
  <c r="U24" i="1"/>
  <c r="U161" i="1" l="1"/>
  <c r="U125" i="1"/>
  <c r="AB164" i="1"/>
  <c r="U97" i="1"/>
  <c r="U117" i="1"/>
  <c r="U113" i="1"/>
  <c r="U107" i="1"/>
  <c r="U111" i="1"/>
  <c r="U115" i="1"/>
  <c r="U123" i="1"/>
  <c r="U105" i="1"/>
  <c r="U109" i="1"/>
  <c r="U101" i="1"/>
  <c r="U121" i="1"/>
  <c r="AB161" i="1"/>
  <c r="M368" i="1" l="1"/>
  <c r="M363" i="1"/>
  <c r="M362" i="1"/>
  <c r="M360" i="1"/>
  <c r="Q360" i="1" s="1"/>
  <c r="M358" i="1"/>
  <c r="M357" i="1"/>
  <c r="M355" i="1"/>
  <c r="M353" i="1"/>
  <c r="M351" i="1"/>
  <c r="Q351" i="1" s="1"/>
  <c r="M350" i="1"/>
  <c r="Q350" i="1" s="1"/>
  <c r="M348" i="1"/>
  <c r="Q348" i="1" s="1"/>
  <c r="M346" i="1"/>
  <c r="M344" i="1"/>
  <c r="M343" i="1"/>
  <c r="M341" i="1"/>
  <c r="M339" i="1"/>
  <c r="Q339" i="1" s="1"/>
  <c r="M337" i="1"/>
  <c r="Q337" i="1" s="1"/>
  <c r="M336" i="1"/>
  <c r="Q336" i="1" s="1"/>
  <c r="M335" i="1"/>
  <c r="M334" i="1"/>
  <c r="Q334" i="1" s="1"/>
  <c r="M329" i="1"/>
  <c r="Q329" i="1" s="1"/>
  <c r="M328" i="1"/>
  <c r="Q328" i="1" s="1"/>
  <c r="M327" i="1"/>
  <c r="Q327" i="1" s="1"/>
  <c r="M325" i="1"/>
  <c r="M323" i="1"/>
  <c r="Q323" i="1" s="1"/>
  <c r="M321" i="1"/>
  <c r="Q321" i="1" s="1"/>
  <c r="M268" i="1"/>
  <c r="Q268" i="1" s="1"/>
  <c r="M95" i="1"/>
  <c r="M73" i="1"/>
  <c r="AB72" i="1"/>
  <c r="M71" i="1"/>
  <c r="Q71" i="1" s="1"/>
  <c r="M68" i="1"/>
  <c r="AB67" i="1"/>
  <c r="M66" i="1"/>
  <c r="Q66" i="1" s="1"/>
  <c r="AB65" i="1"/>
  <c r="M64" i="1"/>
  <c r="M63" i="1"/>
  <c r="Q63" i="1" s="1"/>
  <c r="M62" i="1"/>
  <c r="AB61" i="1"/>
  <c r="M19" i="1"/>
  <c r="Q19" i="1" s="1"/>
  <c r="M15" i="1"/>
  <c r="Q15" i="1" s="1"/>
  <c r="M14" i="1"/>
  <c r="M11" i="1"/>
  <c r="Q11" i="1" s="1"/>
  <c r="M10" i="1"/>
  <c r="Q10" i="1" s="1"/>
  <c r="M8" i="1"/>
  <c r="M72" i="1"/>
  <c r="Q72" i="1" s="1"/>
  <c r="M67" i="1"/>
  <c r="Q67" i="1" s="1"/>
  <c r="M65" i="1"/>
  <c r="Q65" i="1" s="1"/>
  <c r="M61" i="1"/>
  <c r="Q61" i="1" s="1"/>
  <c r="M6" i="1"/>
  <c r="K368" i="1"/>
  <c r="K363" i="1"/>
  <c r="W363" i="1" s="1"/>
  <c r="K362" i="1"/>
  <c r="K360" i="1"/>
  <c r="W360" i="1" s="1"/>
  <c r="K358" i="1"/>
  <c r="K357" i="1"/>
  <c r="K355" i="1"/>
  <c r="W355" i="1" s="1"/>
  <c r="K353" i="1"/>
  <c r="W353" i="1" s="1"/>
  <c r="K351" i="1"/>
  <c r="W351" i="1" s="1"/>
  <c r="K350" i="1"/>
  <c r="K348" i="1"/>
  <c r="K346" i="1"/>
  <c r="W346" i="1" s="1"/>
  <c r="K344" i="1"/>
  <c r="K343" i="1"/>
  <c r="W343" i="1" s="1"/>
  <c r="K341" i="1"/>
  <c r="W341" i="1" s="1"/>
  <c r="K339" i="1"/>
  <c r="W339" i="1" s="1"/>
  <c r="K337" i="1"/>
  <c r="W337" i="1" s="1"/>
  <c r="K336" i="1"/>
  <c r="W336" i="1" s="1"/>
  <c r="K335" i="1"/>
  <c r="W335" i="1" s="1"/>
  <c r="K334" i="1"/>
  <c r="W334" i="1" s="1"/>
  <c r="K329" i="1"/>
  <c r="W329" i="1" s="1"/>
  <c r="K328" i="1"/>
  <c r="K327" i="1"/>
  <c r="W327" i="1" s="1"/>
  <c r="K325" i="1"/>
  <c r="K323" i="1"/>
  <c r="W323" i="1" s="1"/>
  <c r="K321" i="1"/>
  <c r="K268" i="1"/>
  <c r="W268" i="1" s="1"/>
  <c r="K95" i="1"/>
  <c r="W95" i="1" s="1"/>
  <c r="K73" i="1"/>
  <c r="W73" i="1" s="1"/>
  <c r="K72" i="1"/>
  <c r="K71" i="1"/>
  <c r="K68" i="1"/>
  <c r="W68" i="1" s="1"/>
  <c r="K67" i="1"/>
  <c r="K66" i="1"/>
  <c r="W66" i="1" s="1"/>
  <c r="K65" i="1"/>
  <c r="K64" i="1"/>
  <c r="W64" i="1" s="1"/>
  <c r="K63" i="1"/>
  <c r="W63" i="1" s="1"/>
  <c r="K62" i="1"/>
  <c r="W62" i="1" s="1"/>
  <c r="K19" i="1"/>
  <c r="K15" i="1"/>
  <c r="K14" i="1"/>
  <c r="W14" i="1" s="1"/>
  <c r="K11" i="1"/>
  <c r="K10" i="1"/>
  <c r="W10" i="1" s="1"/>
  <c r="K8" i="1"/>
  <c r="W368" i="1"/>
  <c r="W362" i="1"/>
  <c r="W358" i="1"/>
  <c r="W348" i="1"/>
  <c r="W344" i="1"/>
  <c r="W328" i="1"/>
  <c r="G5" i="6"/>
  <c r="O5" i="6" s="1"/>
  <c r="G6" i="6"/>
  <c r="O6" i="6" s="1"/>
  <c r="P6" i="6" s="1"/>
  <c r="G7" i="6"/>
  <c r="O7" i="6" s="1"/>
  <c r="P7" i="6" s="1"/>
  <c r="G8" i="6"/>
  <c r="O8" i="6" s="1"/>
  <c r="P8" i="6" s="1"/>
  <c r="O12" i="6"/>
  <c r="O13" i="6"/>
  <c r="O14" i="6"/>
  <c r="G9" i="6"/>
  <c r="G17" i="6" s="1"/>
  <c r="H7" i="6"/>
  <c r="M7" i="6" s="1"/>
  <c r="N7" i="6" s="1"/>
  <c r="M12" i="6"/>
  <c r="M13" i="6"/>
  <c r="M14" i="6"/>
  <c r="L9" i="6"/>
  <c r="L15" i="6"/>
  <c r="L17" i="6" s="1"/>
  <c r="K9" i="6"/>
  <c r="K15" i="6"/>
  <c r="I9" i="6"/>
  <c r="I15" i="6"/>
  <c r="E9" i="6"/>
  <c r="D5" i="6" s="1"/>
  <c r="C5" i="6" s="1"/>
  <c r="D17" i="6"/>
  <c r="J14" i="6"/>
  <c r="J13" i="6"/>
  <c r="J12" i="6"/>
  <c r="J8" i="6"/>
  <c r="J7" i="6"/>
  <c r="J6" i="6"/>
  <c r="J5" i="6"/>
  <c r="W15" i="1"/>
  <c r="W19" i="1"/>
  <c r="K17" i="6" l="1"/>
  <c r="M15" i="6"/>
  <c r="H6" i="6"/>
  <c r="M6" i="6" s="1"/>
  <c r="N6" i="6" s="1"/>
  <c r="D7" i="6"/>
  <c r="C7" i="6" s="1"/>
  <c r="I17" i="6"/>
  <c r="J17" i="6" s="1"/>
  <c r="O15" i="6"/>
  <c r="D8" i="6"/>
  <c r="C8" i="6" s="1"/>
  <c r="E17" i="6"/>
  <c r="F17" i="6" s="1"/>
  <c r="J15" i="6"/>
  <c r="X8" i="1"/>
  <c r="Q8" i="1"/>
  <c r="S11" i="1"/>
  <c r="T11" i="1" s="1"/>
  <c r="S66" i="1"/>
  <c r="T66" i="1" s="1"/>
  <c r="X73" i="1"/>
  <c r="Q73" i="1"/>
  <c r="S323" i="1"/>
  <c r="T323" i="1" s="1"/>
  <c r="S337" i="1"/>
  <c r="T337" i="1" s="1"/>
  <c r="AA337" i="1" s="1"/>
  <c r="X343" i="1"/>
  <c r="Q343" i="1"/>
  <c r="S348" i="1"/>
  <c r="T348" i="1" s="1"/>
  <c r="AA348" i="1" s="1"/>
  <c r="S350" i="1"/>
  <c r="T350" i="1" s="1"/>
  <c r="AA350" i="1" s="1"/>
  <c r="X355" i="1"/>
  <c r="Q355" i="1"/>
  <c r="X357" i="1"/>
  <c r="Q357" i="1"/>
  <c r="X6" i="1"/>
  <c r="Q6" i="1"/>
  <c r="S67" i="1"/>
  <c r="T67" i="1" s="1"/>
  <c r="U67" i="1" s="1"/>
  <c r="S15" i="1"/>
  <c r="T15" i="1" s="1"/>
  <c r="X62" i="1"/>
  <c r="Q62" i="1"/>
  <c r="X68" i="1"/>
  <c r="Q68" i="1"/>
  <c r="X95" i="1"/>
  <c r="Q95" i="1"/>
  <c r="S268" i="1"/>
  <c r="T268" i="1" s="1"/>
  <c r="AA268" i="1" s="1"/>
  <c r="S328" i="1"/>
  <c r="T328" i="1" s="1"/>
  <c r="AA328" i="1" s="1"/>
  <c r="S334" i="1"/>
  <c r="T334" i="1" s="1"/>
  <c r="AA334" i="1" s="1"/>
  <c r="S339" i="1"/>
  <c r="T339" i="1" s="1"/>
  <c r="AA339" i="1" s="1"/>
  <c r="X363" i="1"/>
  <c r="Q363" i="1"/>
  <c r="S65" i="1"/>
  <c r="T65" i="1" s="1"/>
  <c r="U65" i="1" s="1"/>
  <c r="S10" i="1"/>
  <c r="T10" i="1" s="1"/>
  <c r="U10" i="1" s="1"/>
  <c r="X64" i="1"/>
  <c r="Q64" i="1"/>
  <c r="S71" i="1"/>
  <c r="T71" i="1" s="1"/>
  <c r="S321" i="1"/>
  <c r="T321" i="1" s="1"/>
  <c r="AA321" i="1" s="1"/>
  <c r="X325" i="1"/>
  <c r="Q325" i="1"/>
  <c r="S336" i="1"/>
  <c r="X341" i="1"/>
  <c r="Q341" i="1"/>
  <c r="X344" i="1"/>
  <c r="Q344" i="1"/>
  <c r="X358" i="1"/>
  <c r="Q358" i="1"/>
  <c r="X368" i="1"/>
  <c r="Q368" i="1"/>
  <c r="S61" i="1"/>
  <c r="T61" i="1" s="1"/>
  <c r="U61" i="1" s="1"/>
  <c r="S72" i="1"/>
  <c r="T72" i="1" s="1"/>
  <c r="U72" i="1" s="1"/>
  <c r="X14" i="1"/>
  <c r="Q14" i="1"/>
  <c r="S19" i="1"/>
  <c r="T19" i="1" s="1"/>
  <c r="S63" i="1"/>
  <c r="Z63" i="1" s="1"/>
  <c r="S327" i="1"/>
  <c r="T327" i="1" s="1"/>
  <c r="S329" i="1"/>
  <c r="X335" i="1"/>
  <c r="Q335" i="1"/>
  <c r="X346" i="1"/>
  <c r="Q346" i="1"/>
  <c r="S351" i="1"/>
  <c r="T351" i="1" s="1"/>
  <c r="X353" i="1"/>
  <c r="Q353" i="1"/>
  <c r="S360" i="1"/>
  <c r="T360" i="1" s="1"/>
  <c r="AA360" i="1" s="1"/>
  <c r="X362" i="1"/>
  <c r="Q362" i="1"/>
  <c r="Z328" i="1"/>
  <c r="O9" i="6"/>
  <c r="P5" i="6"/>
  <c r="D6" i="6"/>
  <c r="C6" i="6" s="1"/>
  <c r="W350" i="1"/>
  <c r="F9" i="6"/>
  <c r="H5" i="6"/>
  <c r="W8" i="1"/>
  <c r="J9" i="6"/>
  <c r="W11" i="1"/>
  <c r="W325" i="1"/>
  <c r="H8" i="6"/>
  <c r="M8" i="6" s="1"/>
  <c r="N8" i="6" s="1"/>
  <c r="W357" i="1"/>
  <c r="W71" i="1"/>
  <c r="W321" i="1"/>
  <c r="Y327" i="1"/>
  <c r="Y19" i="1"/>
  <c r="Z15" i="1"/>
  <c r="X15" i="1"/>
  <c r="Y63" i="1"/>
  <c r="Y95" i="1"/>
  <c r="X328" i="1"/>
  <c r="Y328" i="1"/>
  <c r="Y339" i="1"/>
  <c r="Y344" i="1"/>
  <c r="Y350" i="1"/>
  <c r="Y362" i="1"/>
  <c r="Y329" i="1"/>
  <c r="X337" i="1"/>
  <c r="Y348" i="1"/>
  <c r="Y368" i="1"/>
  <c r="X360" i="1"/>
  <c r="Y353" i="1"/>
  <c r="X351" i="1"/>
  <c r="X350" i="1"/>
  <c r="X348" i="1"/>
  <c r="X339" i="1"/>
  <c r="X336" i="1"/>
  <c r="Y335" i="1"/>
  <c r="X334" i="1"/>
  <c r="X329" i="1"/>
  <c r="X327" i="1"/>
  <c r="X323" i="1"/>
  <c r="X321" i="1"/>
  <c r="X268" i="1"/>
  <c r="X71" i="1"/>
  <c r="X66" i="1"/>
  <c r="X63" i="1"/>
  <c r="X19" i="1"/>
  <c r="X11" i="1"/>
  <c r="X10" i="1"/>
  <c r="Z268" i="1" l="1"/>
  <c r="Z350" i="1"/>
  <c r="AB350" i="1" s="1"/>
  <c r="Z337" i="1"/>
  <c r="Z348" i="1"/>
  <c r="AB348" i="1" s="1"/>
  <c r="Z11" i="1"/>
  <c r="C9" i="6"/>
  <c r="C17" i="6" s="1"/>
  <c r="Z66" i="1"/>
  <c r="Z323" i="1"/>
  <c r="Z19" i="1"/>
  <c r="Z321" i="1"/>
  <c r="Z339" i="1"/>
  <c r="AB339" i="1" s="1"/>
  <c r="Z351" i="1"/>
  <c r="U321" i="1"/>
  <c r="Z327" i="1"/>
  <c r="U66" i="1"/>
  <c r="AA66" i="1"/>
  <c r="U323" i="1"/>
  <c r="AA323" i="1"/>
  <c r="U337" i="1"/>
  <c r="U360" i="1"/>
  <c r="T336" i="1"/>
  <c r="AA336" i="1" s="1"/>
  <c r="U334" i="1"/>
  <c r="U348" i="1"/>
  <c r="U15" i="1"/>
  <c r="AA15" i="1"/>
  <c r="U351" i="1"/>
  <c r="AA351" i="1"/>
  <c r="U19" i="1"/>
  <c r="AA19" i="1"/>
  <c r="U71" i="1"/>
  <c r="AA71" i="1"/>
  <c r="S362" i="1"/>
  <c r="U327" i="1"/>
  <c r="AA327" i="1"/>
  <c r="S368" i="1"/>
  <c r="Z368" i="1" s="1"/>
  <c r="S343" i="1"/>
  <c r="T343" i="1" s="1"/>
  <c r="S73" i="1"/>
  <c r="T73" i="1" s="1"/>
  <c r="U11" i="1"/>
  <c r="AA11" i="1"/>
  <c r="T63" i="1"/>
  <c r="AA63" i="1" s="1"/>
  <c r="AB63" i="1" s="1"/>
  <c r="U328" i="1"/>
  <c r="T329" i="1"/>
  <c r="Z329" i="1"/>
  <c r="S14" i="1"/>
  <c r="Z14" i="1" s="1"/>
  <c r="S341" i="1"/>
  <c r="S95" i="1"/>
  <c r="Z95" i="1" s="1"/>
  <c r="S68" i="1"/>
  <c r="Z68" i="1" s="1"/>
  <c r="S6" i="1"/>
  <c r="S357" i="1"/>
  <c r="U339" i="1"/>
  <c r="U268" i="1"/>
  <c r="U350" i="1"/>
  <c r="S358" i="1"/>
  <c r="S325" i="1"/>
  <c r="S363" i="1"/>
  <c r="Z363" i="1" s="1"/>
  <c r="S8" i="1"/>
  <c r="T8" i="1" s="1"/>
  <c r="S353" i="1"/>
  <c r="S346" i="1"/>
  <c r="S335" i="1"/>
  <c r="Z335" i="1" s="1"/>
  <c r="S344" i="1"/>
  <c r="Z344" i="1" s="1"/>
  <c r="S64" i="1"/>
  <c r="Z64" i="1" s="1"/>
  <c r="S62" i="1"/>
  <c r="T62" i="1" s="1"/>
  <c r="S355" i="1"/>
  <c r="Z355" i="1" s="1"/>
  <c r="Y341" i="1"/>
  <c r="AB328" i="1"/>
  <c r="Y325" i="1"/>
  <c r="Y15" i="1"/>
  <c r="Y351" i="1"/>
  <c r="Y64" i="1"/>
  <c r="Y323" i="1"/>
  <c r="Y11" i="1"/>
  <c r="Y355" i="1"/>
  <c r="H9" i="6"/>
  <c r="H17" i="6" s="1"/>
  <c r="M5" i="6"/>
  <c r="Z71" i="1"/>
  <c r="O17" i="6"/>
  <c r="P17" i="6" s="1"/>
  <c r="P9" i="6"/>
  <c r="Y346" i="1"/>
  <c r="Y357" i="1"/>
  <c r="Y358" i="1"/>
  <c r="Y68" i="1"/>
  <c r="Y14" i="1"/>
  <c r="Y337" i="1"/>
  <c r="AB337" i="1" s="1"/>
  <c r="Z10" i="1"/>
  <c r="AA10" i="1"/>
  <c r="Y66" i="1"/>
  <c r="Y321" i="1"/>
  <c r="Y363" i="1"/>
  <c r="Y268" i="1"/>
  <c r="AB268" i="1" s="1"/>
  <c r="Y62" i="1"/>
  <c r="Z73" i="1" l="1"/>
  <c r="AB321" i="1"/>
  <c r="AB11" i="1"/>
  <c r="AB323" i="1"/>
  <c r="AB19" i="1"/>
  <c r="AB66" i="1"/>
  <c r="Z8" i="1"/>
  <c r="AB327" i="1"/>
  <c r="T344" i="1"/>
  <c r="AA344" i="1" s="1"/>
  <c r="AB344" i="1" s="1"/>
  <c r="T14" i="1"/>
  <c r="U14" i="1" s="1"/>
  <c r="T68" i="1"/>
  <c r="U68" i="1" s="1"/>
  <c r="T64" i="1"/>
  <c r="U64" i="1" s="1"/>
  <c r="U336" i="1"/>
  <c r="U62" i="1"/>
  <c r="AA62" i="1"/>
  <c r="U8" i="1"/>
  <c r="AA8" i="1"/>
  <c r="AA343" i="1"/>
  <c r="U343" i="1"/>
  <c r="T341" i="1"/>
  <c r="Z341" i="1"/>
  <c r="T362" i="1"/>
  <c r="Z362" i="1"/>
  <c r="AB351" i="1"/>
  <c r="T355" i="1"/>
  <c r="T335" i="1"/>
  <c r="T95" i="1"/>
  <c r="AA95" i="1" s="1"/>
  <c r="AB95" i="1" s="1"/>
  <c r="T368" i="1"/>
  <c r="T346" i="1"/>
  <c r="Z346" i="1"/>
  <c r="T325" i="1"/>
  <c r="Z325" i="1"/>
  <c r="T357" i="1"/>
  <c r="Z357" i="1"/>
  <c r="AB15" i="1"/>
  <c r="T6" i="1"/>
  <c r="AA6" i="1" s="1"/>
  <c r="Z6" i="1"/>
  <c r="U73" i="1"/>
  <c r="AA73" i="1"/>
  <c r="T353" i="1"/>
  <c r="AA353" i="1" s="1"/>
  <c r="Z353" i="1"/>
  <c r="T358" i="1"/>
  <c r="AA358" i="1" s="1"/>
  <c r="Z358" i="1"/>
  <c r="U329" i="1"/>
  <c r="AA329" i="1"/>
  <c r="AB329" i="1" s="1"/>
  <c r="Z62" i="1"/>
  <c r="T363" i="1"/>
  <c r="U63" i="1"/>
  <c r="Z334" i="1"/>
  <c r="Y334" i="1"/>
  <c r="Y71" i="1"/>
  <c r="AB71" i="1" s="1"/>
  <c r="Y10" i="1"/>
  <c r="AB10" i="1" s="1"/>
  <c r="Z336" i="1"/>
  <c r="Y336" i="1"/>
  <c r="Z343" i="1"/>
  <c r="Y343" i="1"/>
  <c r="Z360" i="1"/>
  <c r="Y360" i="1"/>
  <c r="N5" i="6"/>
  <c r="M9" i="6"/>
  <c r="Y73" i="1"/>
  <c r="Y8" i="1"/>
  <c r="AB62" i="1" l="1"/>
  <c r="AA68" i="1"/>
  <c r="AB68" i="1" s="1"/>
  <c r="AA64" i="1"/>
  <c r="AB64" i="1" s="1"/>
  <c r="AA14" i="1"/>
  <c r="AB14" i="1" s="1"/>
  <c r="AB73" i="1"/>
  <c r="U95" i="1"/>
  <c r="U344" i="1"/>
  <c r="AB358" i="1"/>
  <c r="U6" i="1"/>
  <c r="U363" i="1"/>
  <c r="AA363" i="1"/>
  <c r="AB363" i="1" s="1"/>
  <c r="AA357" i="1"/>
  <c r="AB357" i="1" s="1"/>
  <c r="U357" i="1"/>
  <c r="U335" i="1"/>
  <c r="AA335" i="1"/>
  <c r="AB335" i="1" s="1"/>
  <c r="U355" i="1"/>
  <c r="AA355" i="1"/>
  <c r="AB355" i="1" s="1"/>
  <c r="U353" i="1"/>
  <c r="U358" i="1"/>
  <c r="X413" i="1"/>
  <c r="AA362" i="1"/>
  <c r="AB362" i="1" s="1"/>
  <c r="U362" i="1"/>
  <c r="AA341" i="1"/>
  <c r="AB341" i="1" s="1"/>
  <c r="U341" i="1"/>
  <c r="AA325" i="1"/>
  <c r="AB325" i="1" s="1"/>
  <c r="U325" i="1"/>
  <c r="AA346" i="1"/>
  <c r="AB346" i="1" s="1"/>
  <c r="U346" i="1"/>
  <c r="AA368" i="1"/>
  <c r="AB368" i="1" s="1"/>
  <c r="U368" i="1"/>
  <c r="AB353" i="1"/>
  <c r="AB334" i="1"/>
  <c r="AB336" i="1"/>
  <c r="M17" i="6"/>
  <c r="N17" i="6" s="1"/>
  <c r="N9" i="6"/>
  <c r="AB343" i="1"/>
  <c r="W413" i="1"/>
  <c r="AB360" i="1"/>
  <c r="AB8" i="1"/>
  <c r="Y6" i="1"/>
  <c r="Y413" i="1" s="1"/>
  <c r="AE415" i="1" l="1"/>
  <c r="AF415" i="1"/>
  <c r="AG415" i="1"/>
  <c r="AD415" i="1"/>
  <c r="Z413" i="1"/>
  <c r="AB6" i="1"/>
  <c r="AA413" i="1" l="1"/>
  <c r="AB413" i="1" l="1"/>
</calcChain>
</file>

<file path=xl/sharedStrings.xml><?xml version="1.0" encoding="utf-8"?>
<sst xmlns="http://schemas.openxmlformats.org/spreadsheetml/2006/main" count="1193" uniqueCount="830">
  <si>
    <t>Art. E.P.U.</t>
  </si>
  <si>
    <t>Descrizione</t>
  </si>
  <si>
    <t>U.M.</t>
  </si>
  <si>
    <t>mq</t>
  </si>
  <si>
    <t>cad</t>
  </si>
  <si>
    <t>kg</t>
  </si>
  <si>
    <t>m</t>
  </si>
  <si>
    <t>punto pulsante</t>
  </si>
  <si>
    <t>Pannello di permutazione 24 porte cat.6</t>
  </si>
  <si>
    <t>F5.2.10</t>
  </si>
  <si>
    <t>F5.2.10.a</t>
  </si>
  <si>
    <t>F2.3.100</t>
  </si>
  <si>
    <t>F2.2.50</t>
  </si>
  <si>
    <t>F2.2.50.a</t>
  </si>
  <si>
    <t>MIGLIORIE IMPIANTI ELETTRICI</t>
  </si>
  <si>
    <t>MIGLIORIE OPERE EDILI</t>
  </si>
  <si>
    <t>SOCIM</t>
  </si>
  <si>
    <t>BASE GARA</t>
  </si>
  <si>
    <t>TOTALE COMPLESSIVO</t>
  </si>
  <si>
    <t>MIGLIORIE IMPIANTI MECCANICI</t>
  </si>
  <si>
    <t>MIGLIORIE AGGIUNTIVE</t>
  </si>
  <si>
    <t>Specializzato (ore)</t>
  </si>
  <si>
    <t>Qualificato (ore)</t>
  </si>
  <si>
    <t>Totale costo m.o.</t>
  </si>
  <si>
    <t>TOTALE DEMOLIZIONI</t>
  </si>
  <si>
    <t>TOTALE PARTI COMUNI REGOLAZIONE</t>
  </si>
  <si>
    <t>TOTALE AERAULICO</t>
  </si>
  <si>
    <t>TOTALE IDRAULICO</t>
  </si>
  <si>
    <t>TOTALE IDRICOSANITARIO</t>
  </si>
  <si>
    <t>TOTALE ANTINCENDIO</t>
  </si>
  <si>
    <t>TOTALE GAS MEDICALI</t>
  </si>
  <si>
    <t>TOTALE VAPORE CONDENSA</t>
  </si>
  <si>
    <t>TOTALE REGOLAZIONE AUTOMATICA</t>
  </si>
  <si>
    <t>TOTALE SENZA MIGLIORIE AGGIUNTIVE</t>
  </si>
  <si>
    <t>Importo LAVORI</t>
  </si>
  <si>
    <t>OG1</t>
  </si>
  <si>
    <t>OS30</t>
  </si>
  <si>
    <t>OS28</t>
  </si>
  <si>
    <t>OS3</t>
  </si>
  <si>
    <t>TOTALE MIGLIORIE AGGIUNTIVE</t>
  </si>
  <si>
    <t>Importo SOA</t>
  </si>
  <si>
    <t>Oneri sicurezza</t>
  </si>
  <si>
    <t>IMPIANTI TERMICI E CONDIZIONAMENTO</t>
  </si>
  <si>
    <t>EDIFICI CIVILI E INDUSTRIALI</t>
  </si>
  <si>
    <t>IMPIANTI INTERNI ELETTRICI…</t>
  </si>
  <si>
    <t>IMPIANTI IDRICO SANITARI... GAS MEDICALI</t>
  </si>
  <si>
    <t>incidenza % m.o.</t>
  </si>
  <si>
    <t>LAVORAZIONI PREVISTE A PROGETTO</t>
  </si>
  <si>
    <t>costo m.o.</t>
  </si>
  <si>
    <t>Delta costo m.o.</t>
  </si>
  <si>
    <t>% riduzione costo m.o.</t>
  </si>
  <si>
    <t>A</t>
  </si>
  <si>
    <t>B</t>
  </si>
  <si>
    <t>C</t>
  </si>
  <si>
    <t>D</t>
  </si>
  <si>
    <t>E</t>
  </si>
  <si>
    <t>F</t>
  </si>
  <si>
    <t>G</t>
  </si>
  <si>
    <t>H</t>
  </si>
  <si>
    <t>I</t>
  </si>
  <si>
    <t>ore m.o.
(E / 24,695)</t>
  </si>
  <si>
    <t>costo m.o.
(C x D)</t>
  </si>
  <si>
    <t>ore m.o.
da analisi prezzi</t>
  </si>
  <si>
    <t>Delta ore m.o.
(G - F)</t>
  </si>
  <si>
    <t>% riduzione ore m.o.
(H / F)</t>
  </si>
  <si>
    <t>Importo LAVORI
 da CSA</t>
  </si>
  <si>
    <t>incidenza % m.o.
da tabella A del CSA</t>
  </si>
  <si>
    <t>TOTALE</t>
  </si>
  <si>
    <t>Trasporto</t>
  </si>
  <si>
    <t>Noli</t>
  </si>
  <si>
    <t>Spese generali</t>
  </si>
  <si>
    <t>Utile d'Impresa</t>
  </si>
  <si>
    <t>Operaio 3° (ore)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</si>
  <si>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</si>
  <si>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</si>
  <si>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</si>
  <si>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</si>
  <si>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</si>
  <si>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</si>
  <si>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</si>
  <si>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</si>
  <si>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</si>
  <si>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</si>
  <si>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U</t>
  </si>
  <si>
    <t>V</t>
  </si>
  <si>
    <t>W</t>
  </si>
  <si>
    <t>X</t>
  </si>
  <si>
    <t>Y</t>
  </si>
  <si>
    <t>Z</t>
  </si>
  <si>
    <t>AA</t>
  </si>
  <si>
    <t>AB</t>
  </si>
  <si>
    <t>Totale materiali, noli e trasporti</t>
  </si>
  <si>
    <t>Totale spese generali</t>
  </si>
  <si>
    <t>Totale utile d'impresa</t>
  </si>
  <si>
    <t>D1.04.10.10.130</t>
  </si>
  <si>
    <t>F5.2.280</t>
  </si>
  <si>
    <t>D2.05.10.20.100</t>
  </si>
  <si>
    <t>Totale importo lavorazioni</t>
  </si>
  <si>
    <t>per quantitativi fino a 1000 kg</t>
  </si>
  <si>
    <t>Ø 18-32 mm</t>
  </si>
  <si>
    <t xml:space="preserve"> Quantità</t>
  </si>
  <si>
    <t>Prezzo acquisto materiali</t>
  </si>
  <si>
    <t>Totale monte ore (ore)</t>
  </si>
  <si>
    <t>Manovale (ore)</t>
  </si>
  <si>
    <t>Costo m.o.</t>
  </si>
  <si>
    <t>Totale prezzo unitario
(V+X+Y)</t>
  </si>
  <si>
    <t/>
  </si>
  <si>
    <t>OPERE EDILI</t>
  </si>
  <si>
    <t>m²</t>
  </si>
  <si>
    <t>m³</t>
  </si>
  <si>
    <t>Fe S 275 JR secondo UNI EN 10025</t>
  </si>
  <si>
    <t>Compenso aggiuntivo per ogni cm di maggiore spessore.</t>
  </si>
  <si>
    <t>D1.04.10.10</t>
  </si>
  <si>
    <t>punto presa universale 2P+T 10÷16 A, UNEL</t>
  </si>
  <si>
    <t>Ø 25 mm</t>
  </si>
  <si>
    <t>D1.05.10.20</t>
  </si>
  <si>
    <t>TUBO FLESSIBILE IN PVC POSA ESTERNA</t>
  </si>
  <si>
    <t>D1.05.10.20.15</t>
  </si>
  <si>
    <t>Ø 32 mm</t>
  </si>
  <si>
    <t>D1.05.40.120</t>
  </si>
  <si>
    <t>SCATOLE PORTAPPARECCHI DA PARETE PER RACCORDO A MINICANALI E CANALI AD USO BATTISCOPA E CORNICE</t>
  </si>
  <si>
    <t>D1.05.40.120.10</t>
  </si>
  <si>
    <t>3 moduli</t>
  </si>
  <si>
    <t>D2.05.10.20</t>
  </si>
  <si>
    <t>ACCESSORI PER QUDRI E ARMADI</t>
  </si>
  <si>
    <t>F1.1.130</t>
  </si>
  <si>
    <t>F1.1.90</t>
  </si>
  <si>
    <t>F2.1.60</t>
  </si>
  <si>
    <t>F2.1.60.f</t>
  </si>
  <si>
    <t>F2.3.100.f</t>
  </si>
  <si>
    <t>F5.2.120</t>
  </si>
  <si>
    <t>F5.2.120.c</t>
  </si>
  <si>
    <t>Diametro nominale 200</t>
  </si>
  <si>
    <t>F5.2.130</t>
  </si>
  <si>
    <t>F5.2.280.g</t>
  </si>
  <si>
    <t>Nr</t>
  </si>
  <si>
    <t>Totale parziale (R+S+T+U)</t>
  </si>
  <si>
    <t>Totale m.o. unitaria (ore)
(L+M+N+O)</t>
  </si>
  <si>
    <t>OPERE STRUTTURALI</t>
  </si>
  <si>
    <t>1.B.A1.1</t>
  </si>
  <si>
    <t>Demolizione completa di fabbricati</t>
  </si>
  <si>
    <t>1.B.A1.1.b</t>
  </si>
  <si>
    <t>In fabbricati con strutture e solai in c.a. e/o acciaio</t>
  </si>
  <si>
    <t>1.B.A1.6</t>
  </si>
  <si>
    <t>Demolizione di muratura in laterizio pieno o semipieno</t>
  </si>
  <si>
    <t>1.B.A1.6.b</t>
  </si>
  <si>
    <t>Per spessori oltre 15 cm.</t>
  </si>
  <si>
    <t>1.B.A1.8</t>
  </si>
  <si>
    <t>Demolizione di strutture in calcestruzzo</t>
  </si>
  <si>
    <t>1.B.A1.8.b</t>
  </si>
  <si>
    <t>in calcestruzzo armato</t>
  </si>
  <si>
    <t>1.B.A1.27</t>
  </si>
  <si>
    <t>Rimozione di controsoffitti</t>
  </si>
  <si>
    <t>1.B.A1.30</t>
  </si>
  <si>
    <t>Demolizione di solaio</t>
  </si>
  <si>
    <t>1.B.A1.30.c</t>
  </si>
  <si>
    <t>in latero-cemento</t>
  </si>
  <si>
    <t>1.B.F1.6</t>
  </si>
  <si>
    <t>Rinzaffo di calce idraulica</t>
  </si>
  <si>
    <t>B.21</t>
  </si>
  <si>
    <t>Rimozione di sporto di gronda</t>
  </si>
  <si>
    <t>B01.06</t>
  </si>
  <si>
    <t>SMANTELLAMENTO DI PAVIMENTI, SOTTOFONDI E RIVESTIMENTI</t>
  </si>
  <si>
    <t>B01.06.042</t>
  </si>
  <si>
    <t>Demolizione di sottofondo in malta cementizia</t>
  </si>
  <si>
    <t>mc</t>
  </si>
  <si>
    <t>B01.10.077</t>
  </si>
  <si>
    <t>Rimozione di strato impermeabile, compreso l'avvicinamento al luogo di deposito provvisorio nell'ambito del cantiere, escluso il trasporto alla discarica e l'eventuale rimozione del massetto sottostante da pagarsi a parte:</t>
  </si>
  <si>
    <t>PDA.14</t>
  </si>
  <si>
    <t>Demolizione di pavimentazione bituminosa</t>
  </si>
  <si>
    <t>1.B.A2.3</t>
  </si>
  <si>
    <t>Scavo a sezione obbligata</t>
  </si>
  <si>
    <t>1.B.A2.3.b</t>
  </si>
  <si>
    <t>Con trasporto a pubblica discarica</t>
  </si>
  <si>
    <t>1.B.A1.34</t>
  </si>
  <si>
    <t>Demolizione di intonaco</t>
  </si>
  <si>
    <t>1.B.B2.5</t>
  </si>
  <si>
    <t>Formazione di casserature</t>
  </si>
  <si>
    <t>1.B.B2.5.B2</t>
  </si>
  <si>
    <t>elevazione: pilastri, travi in spessore, solette, cordoli, superfici &gt; mq 10,00.</t>
  </si>
  <si>
    <t>1.B.B2.6</t>
  </si>
  <si>
    <t>Ferro di armatura in tondini</t>
  </si>
  <si>
    <t>1.B.C1.1</t>
  </si>
  <si>
    <t>muratura in mattoni "bolognesi"</t>
  </si>
  <si>
    <t>1.B.C1.1.a</t>
  </si>
  <si>
    <t>Per murature dello spessore di una testa</t>
  </si>
  <si>
    <t>1.B.C1.1.b</t>
  </si>
  <si>
    <t>Per murature dello spessore di due o più teste</t>
  </si>
  <si>
    <t>B02.05</t>
  </si>
  <si>
    <t>RIPARAZIONE E RINFORZO DI ELEMENTI STRUTTURALI IN CALCESTRUZZO ARMATO</t>
  </si>
  <si>
    <t>B02.05.069</t>
  </si>
  <si>
    <t>Ricostruzione di copriferro in elementi strutturali in calcestruzzo armato mediante malta premiscelata antiritiro</t>
  </si>
  <si>
    <t>1.B.B2.1</t>
  </si>
  <si>
    <t>Calcestruzzo magro</t>
  </si>
  <si>
    <t>1.B.B2.1.a</t>
  </si>
  <si>
    <t>Dosaggio Kg 150 di cemento tipo "325"</t>
  </si>
  <si>
    <t>1.B.B2.5.A2</t>
  </si>
  <si>
    <t>fondazione: plinti, travi rovesce, cordoli, solettoni, superfici &gt; mq 10,00.</t>
  </si>
  <si>
    <t>1.B.B2.8</t>
  </si>
  <si>
    <t>Inghisaggio di tondini in strutture esistenti</t>
  </si>
  <si>
    <t>Cadauno</t>
  </si>
  <si>
    <t>1.B.B3.1</t>
  </si>
  <si>
    <t>fornitura e posa in opra di ancoraggi in fondazione - tirafondi -</t>
  </si>
  <si>
    <t>1.B.D4.20</t>
  </si>
  <si>
    <t>Telo in poliestilene sotto platea</t>
  </si>
  <si>
    <t>1.B.D4.24</t>
  </si>
  <si>
    <t>Giunti di costruzione  mediante waterstop idroespansivo</t>
  </si>
  <si>
    <t>A03.03.019</t>
  </si>
  <si>
    <t>CLS per fondazione  inerti d&lt;31,5 mm lavorabilità S3 o S4</t>
  </si>
  <si>
    <t>A03.03.019.b</t>
  </si>
  <si>
    <t>C 28/35 (Rck 35 N/mm²)</t>
  </si>
  <si>
    <t>A03.03.050</t>
  </si>
  <si>
    <t>Sovrapprezzo per utilizzo di pompa per calcestruzzo:</t>
  </si>
  <si>
    <t>A03.03.050.a</t>
  </si>
  <si>
    <t>quota fissa per montaggio e posizionamento, braccio fino a 36 m</t>
  </si>
  <si>
    <t>A03.03.050.c</t>
  </si>
  <si>
    <t>per ogni m³ pompato</t>
  </si>
  <si>
    <t>PDA.01</t>
  </si>
  <si>
    <t>Sovrapprezzo per calcestruzzo a prestazione garantita additivato con fumi di silice</t>
  </si>
  <si>
    <t>A02.17.135</t>
  </si>
  <si>
    <t>Micropali, comunque inclinati, attraverso terreni di qualsiasi natura e consistenza, nonché attraverso trovanti rocciosi e murature di qualsiasi tipo, eseguiti mediante trivellazioni a rotazione o a rotopercussione, sono compresi nel prezzo l'onere d</t>
  </si>
  <si>
    <t>A02.17.135.c</t>
  </si>
  <si>
    <t>con tubi-forma del diametro esterno di 200/220 mm, intasamento ad iniezione ripetuta attraverso le valvole predisposte sui tubi dell'armatura</t>
  </si>
  <si>
    <t>A02.17</t>
  </si>
  <si>
    <t>MICROPALI</t>
  </si>
  <si>
    <t>A02.17.136</t>
  </si>
  <si>
    <t>Armatura per micropali costituita da tubi di sezione idonea determinata dal calcolo, in acciaio con le caratteristiche tecniche indicate nel c.s.a., congiunti a mezzo di appositi manicotti filettati o saldati, muniti di finestrature opportunamente di</t>
  </si>
  <si>
    <t>1.B.B2.5.B3</t>
  </si>
  <si>
    <t>elevazione in pannelli</t>
  </si>
  <si>
    <t>1.B.B3.2</t>
  </si>
  <si>
    <t>Fornitura e posa di profilati in acciaio per travi e pilastri, laminati a caldo</t>
  </si>
  <si>
    <t>1.B.B3.2.c</t>
  </si>
  <si>
    <t>Fe S 355 JR secondo UNI EN 10025</t>
  </si>
  <si>
    <t>1.B.B3.4</t>
  </si>
  <si>
    <t>Fornitura e posa di profilati tubolari in acciaio per pilastri formati a caldo o a freddo, completi di piastre di base e di attacco, compreso taglio a misura, gli sfridi, le forature, le flange, la bullonatura o la saldatura dei profilati, compresi i</t>
  </si>
  <si>
    <t>1.B.B3.4.B</t>
  </si>
  <si>
    <t>1.B.B3.6</t>
  </si>
  <si>
    <t>Fornitura e posa in opera di manufatto o scala in acciaio</t>
  </si>
  <si>
    <t>1.B.B3.6.a</t>
  </si>
  <si>
    <t>Fe S 235 JR secondo UNI EN 10025</t>
  </si>
  <si>
    <t>1.B.G6.34</t>
  </si>
  <si>
    <t>Verniciatura di canali di gronda, converse, copertine, ecc.</t>
  </si>
  <si>
    <t>1.B.I6.43</t>
  </si>
  <si>
    <t>Protezione REI di elementi in acciaio</t>
  </si>
  <si>
    <t>A03.03.031</t>
  </si>
  <si>
    <t>Conglomerato cementizio per opere in elevazione, preconfezionato a resistenza caratteristica, dimensione massima degli inerti pari a 31,5 mm, classe di lavorabilità (slump) S3 (semifluida) o S4 (fluida), gettato in opera, secondo le prescrizioni tecn</t>
  </si>
  <si>
    <t>A03.03.031.b</t>
  </si>
  <si>
    <t>C28/35 (Rck 35 N/mm²)</t>
  </si>
  <si>
    <t>A03.04</t>
  </si>
  <si>
    <t>CASSEFORME</t>
  </si>
  <si>
    <t>A03.04.054</t>
  </si>
  <si>
    <t>Sovrapprezzo per casseforme con superficie piallata per formazione di getti in conglomerato cementizio a faccia vista</t>
  </si>
  <si>
    <t>A07.13</t>
  </si>
  <si>
    <t>OPERE DA LATTONIERE</t>
  </si>
  <si>
    <t>A07.13.081</t>
  </si>
  <si>
    <t>Copertine, converse e simili in alluminio, spessore 8/10 con lavorazioni a disegno, posate in opera su superfici predisposte, con sovrapposizioni chiodate, ribattute o saldate, compreso sagomature, piegature, bordature, grappe, opere murarie</t>
  </si>
  <si>
    <t>1.B.B3.2.b</t>
  </si>
  <si>
    <t>1.B.I1.5</t>
  </si>
  <si>
    <t>Zincatura a caldo</t>
  </si>
  <si>
    <t>1.B.I1.5.c</t>
  </si>
  <si>
    <t>Per lamiere e tubi pesanti</t>
  </si>
  <si>
    <t>A22.03.017</t>
  </si>
  <si>
    <t>Elementi di irrigidimento a sezione rettangolare di legno massello o lamellare, con superfici in vista piallate, di sezione adeguata, opportunamente classificato in base alla norma UNI EN 338 come previsto dalla attuale normativa in materia di proget</t>
  </si>
  <si>
    <t>A22.03.017.c</t>
  </si>
  <si>
    <t>abete e pino lamellare incollato</t>
  </si>
  <si>
    <t>A22.03.018</t>
  </si>
  <si>
    <t>Sovrapprezzo per elementi di irrigidimento in legno di abete, douglas o pino di cui alla voce A22017 per trattamento preventivo per conferire resistenza agli agenti biologici (insetti, funghi) e all'umidità superiore a quella di un legno naturalmente</t>
  </si>
  <si>
    <t>A22.03.018.a</t>
  </si>
  <si>
    <t>applicazione a pennello, spazzola o rotolo</t>
  </si>
  <si>
    <t>A23.02.015</t>
  </si>
  <si>
    <t>Trattamento antiruggine mediante applicazione di una mano di  fosfato di zinco in veicolo oleofenolico</t>
  </si>
  <si>
    <t>1.B.A1.7</t>
  </si>
  <si>
    <t>Demolizione di muratura in laterizio forato</t>
  </si>
  <si>
    <t>1.B.A1.7.a</t>
  </si>
  <si>
    <t>Per spessori fino a cm. 15</t>
  </si>
  <si>
    <t>1.B.A1.18</t>
  </si>
  <si>
    <t>Rimozione di manufatti in ferro</t>
  </si>
  <si>
    <t>1.B.A1.20</t>
  </si>
  <si>
    <t>Rimozione di serramenti</t>
  </si>
  <si>
    <t>1.B.A1.20.a</t>
  </si>
  <si>
    <t>infissi interni</t>
  </si>
  <si>
    <t>1.B.A1.20.b</t>
  </si>
  <si>
    <t>infissi esterni</t>
  </si>
  <si>
    <t>1.B.A1.22</t>
  </si>
  <si>
    <t>Rimozione di soglie  pedate alzate e banchine</t>
  </si>
  <si>
    <t>1.B.A1.23</t>
  </si>
  <si>
    <t>Rimozione di pavimentazioni e sottofondi</t>
  </si>
  <si>
    <t>1.B.A1.23.a</t>
  </si>
  <si>
    <t>per interni</t>
  </si>
  <si>
    <t>1.B.A1.26</t>
  </si>
  <si>
    <t>Rimozione di battiscopa</t>
  </si>
  <si>
    <t>1.B.A1.35</t>
  </si>
  <si>
    <t>Realizzazione di nuovi vani finestra e porte su muratura una testa</t>
  </si>
  <si>
    <t>1.B.A1.35.b</t>
  </si>
  <si>
    <t>Per aperture di dimensioni fino a mq 3,00.</t>
  </si>
  <si>
    <t>B01.10.077.b</t>
  </si>
  <si>
    <t>manto bituminoso doppio strato</t>
  </si>
  <si>
    <t>1.B.D3.3</t>
  </si>
  <si>
    <t>Isolamento in lastre di polistirene espanso</t>
  </si>
  <si>
    <t>1.B.D3.3.a</t>
  </si>
  <si>
    <t>Per lastre della densità di Kg/mc 15</t>
  </si>
  <si>
    <t>1.B.D3.3.c</t>
  </si>
  <si>
    <t>Per lastre della densità di Kg/mc 30</t>
  </si>
  <si>
    <t>1.B.D3.3.e</t>
  </si>
  <si>
    <t>Compenso aggiuntivo per lastre della densità di Kg/mc 15 per ogni cm</t>
  </si>
  <si>
    <t>1.B.D3.3.g</t>
  </si>
  <si>
    <t>Compenso aggiuntivo per lastre della densità di Kg/mc 30 per ogni cm</t>
  </si>
  <si>
    <t>1.B.D3.6</t>
  </si>
  <si>
    <t>Isolamento di tipo a cappotto</t>
  </si>
  <si>
    <t>1.B.D3.6.a</t>
  </si>
  <si>
    <t>Per pannelli di spessore cm 3.</t>
  </si>
  <si>
    <t>1.B.D3.6.b</t>
  </si>
  <si>
    <t>1.B.D4.22</t>
  </si>
  <si>
    <t>Impermeabilizzazione di pareti controterra</t>
  </si>
  <si>
    <t>1.B.D4.27</t>
  </si>
  <si>
    <t>Guaina bituminosa</t>
  </si>
  <si>
    <t>1.B.E3.1</t>
  </si>
  <si>
    <t>Massetto di sottofondo, misurato al netto della compenetrazione nel vespaio sottostante, in conglomerato cementizio a resi.....olo, nonche' l'armatura con rete elettrosaldata diametro mm 6, maglia cm 20x20. Con valutazione della superficie effettiva.</t>
  </si>
  <si>
    <t>1.B.E3.1.B</t>
  </si>
  <si>
    <t>Dello spessore di cm 10.</t>
  </si>
  <si>
    <t>A10.06.055</t>
  </si>
  <si>
    <t>Isolamento termico nell'estradosso del primo solaio, eseguito con materiale isolante fissato su piano di posa già preparato, realizzato con pannelli in: polistirene espanso estruso con sola aria nelle celle, conduttività termica λ 0,034 W/mK, resiste</t>
  </si>
  <si>
    <t>A10.06.055.a</t>
  </si>
  <si>
    <t>spessore 30 mm</t>
  </si>
  <si>
    <t>A10.06.055.b</t>
  </si>
  <si>
    <t>sovrapprezzo per ogni cm in più di spessore</t>
  </si>
  <si>
    <t>A11.02.026</t>
  </si>
  <si>
    <t>Barriera vapore costituita da un foglio di polietilene estruso, posato a secco e sigillato sui sormonti con nastro biadesivo:</t>
  </si>
  <si>
    <t>A11.02.026.a</t>
  </si>
  <si>
    <t>spessore 0,25 mm, colore blu traslucido</t>
  </si>
  <si>
    <t>A15.01</t>
  </si>
  <si>
    <t>LAVORI DI PREPARAZIONE DEI SOTTOFONDI</t>
  </si>
  <si>
    <t>A15.01.001</t>
  </si>
  <si>
    <t>Massetto di sottofondo a base di legante idraulico a presa normale ed inerti di granulometria 0-8 mm, ad asciugamento veloce (quattro giorni) e a ritiro controllato, con resistenza a compressione 40 N/mm² (a 28 gg), pedonabile dopo 12 ore, dello spes</t>
  </si>
  <si>
    <t>A15.01.004</t>
  </si>
  <si>
    <t>Lisciatura del piano superiore di sottofondi preesistenti con malta autolivellante dello spessore di 1,5 mm</t>
  </si>
  <si>
    <t>PDA.20</t>
  </si>
  <si>
    <t>Fornitura e posa in opera di isolamento su parete verticale realizzato con lastre tipo "Stiferite GTE" λ≤0,026 W/mK, spessore 90 mm.</t>
  </si>
  <si>
    <t>PDA.21</t>
  </si>
  <si>
    <t>Fornitura e posa in opera di isolamento su parete verticale realizzato con lastre tipo "Stiferite GTE" λ≤0,026 W/mK, spessore 60 mm.</t>
  </si>
  <si>
    <t>1.B.G2</t>
  </si>
  <si>
    <t>PAVIMENTI</t>
  </si>
  <si>
    <t>1.B.G2.28</t>
  </si>
  <si>
    <t>Fornitura e posa in opera di zerbino amovibile costituito da profili in alluminio disposti in parallelo e collegati tra loro da chiavi di blocco, di primaria marca, posato in incassatura a pavimento della profondita di 46 mm, completo di cornice in a</t>
  </si>
  <si>
    <t>A15.06.026</t>
  </si>
  <si>
    <t>Pavimeno in gres porcellanato doppio caricamento in piastrelle rettificate per zone ad intenso calpestio, rispondenti alla norma UNI EN 14411, classe assorbimento acqua BIa G, tinta unita, dimensioni 60 x 60 cm, posto in opera con idoneo collante, pr</t>
  </si>
  <si>
    <t>A15.06.026.b</t>
  </si>
  <si>
    <t>superficie naturale antiscivolo (R10 B), spessore 10,5 mm</t>
  </si>
  <si>
    <t>A15.15.128</t>
  </si>
  <si>
    <t>Profilo per separazione di pavimenti, posto in opera con ogni accorgimento compreso ogni onere per dare il lavoro finito a regola d'arte:</t>
  </si>
  <si>
    <t>A15.15.128.b</t>
  </si>
  <si>
    <t>a T, in ottone lucido, altezza 14 mm, spessore 9 mm</t>
  </si>
  <si>
    <t>A16.08.044</t>
  </si>
  <si>
    <t>Zoccolino di gres porcellanato doppio caricamento, tinta unita, superficie levigata, naturale o bocciardata, spessore 10,5 mm, posto in opera con idoneo collante, compresi tagli, sfridi, pulitura finale e sigillatura dei giunti:</t>
  </si>
  <si>
    <t>A16.08.044.a</t>
  </si>
  <si>
    <t>7 x 90 cm</t>
  </si>
  <si>
    <t>PDA.11</t>
  </si>
  <si>
    <t>Coperchio pavimentato per pozzetto</t>
  </si>
  <si>
    <t>Cad</t>
  </si>
  <si>
    <t>1.B.G1.3</t>
  </si>
  <si>
    <t>Fornitura e posa in opera di controsoffitto in fibra minerale naturale</t>
  </si>
  <si>
    <t>1.B.G1.3.a</t>
  </si>
  <si>
    <t>Struttura a vista, bianco liscio</t>
  </si>
  <si>
    <t>1.B.G1.12</t>
  </si>
  <si>
    <t>Fornitura e posa in opera di velette in cartongesso a chiusura di controsoffitti posizionati a quote diverse ovvero di velette orizzontali, complete di struttura, asolature, sagomature e quanto necessario per dare il lavoro finito a regola d'arte e s</t>
  </si>
  <si>
    <t>1.B.G1.13</t>
  </si>
  <si>
    <t>Fornitura e posa in opera di sistema di controventamento e aggancio delle strutture portanti delle controsoffittature di qualsiasi natura</t>
  </si>
  <si>
    <t>A09.02.002</t>
  </si>
  <si>
    <t>Controsoffitto in lastre di cartongesso reazione al fuoco Euroclasse A1, s1-d0, fissate mediante viti autoperforanti ad una struttura costituita da profilati in lamiera di acciaio zincato dello spessore di 6/10 mm ad interasse di 600 mm</t>
  </si>
  <si>
    <t>A09.02.002.a</t>
  </si>
  <si>
    <t>spessore lastra 12,5 mm</t>
  </si>
  <si>
    <t>PDA.09</t>
  </si>
  <si>
    <t>Rivestimento in teak per esterni</t>
  </si>
  <si>
    <t>PDA.10</t>
  </si>
  <si>
    <t>Controsoffitto effetto legno</t>
  </si>
  <si>
    <t>1.B.F1</t>
  </si>
  <si>
    <t>INTONACI</t>
  </si>
  <si>
    <t>1.B.F1.5</t>
  </si>
  <si>
    <t>Intonaco per interni a base di cemento</t>
  </si>
  <si>
    <t>1.B.F1.8</t>
  </si>
  <si>
    <t>Intonaco per esterni a base di cemento</t>
  </si>
  <si>
    <t>1.B.G3.1</t>
  </si>
  <si>
    <t>Fornitura e posa di rivestimento in materiale ceramico monocottura</t>
  </si>
  <si>
    <t>1.B.G3.1.b</t>
  </si>
  <si>
    <t>Dimensione 20x20 con finitura lucida</t>
  </si>
  <si>
    <t>A08.03</t>
  </si>
  <si>
    <t>RASATURE</t>
  </si>
  <si>
    <t>A08.03.007</t>
  </si>
  <si>
    <t>Rasatura di superfici rustiche già predisposte, con intonaco per interni costituito da gesso scagliola e calce, nelle proporzioni di 40 parti di calce in polvere e 60 parti di gesso, perfettamente levigato, dello spessore non inferiore a 5 mm; su par</t>
  </si>
  <si>
    <t>PDA.05</t>
  </si>
  <si>
    <t>Rivestimento in GRC</t>
  </si>
  <si>
    <t>1.B.G6.10</t>
  </si>
  <si>
    <t>Tinteggiatura a tempera idrorepellente</t>
  </si>
  <si>
    <t>1.B.G6.12</t>
  </si>
  <si>
    <t>Tinteggiatura a tinta lavabile su muri e soffitti nuovi</t>
  </si>
  <si>
    <t>1.B.G6.13</t>
  </si>
  <si>
    <t>Tinteggiatura a tinta lavabile su muri e soffitti gia verniciati</t>
  </si>
  <si>
    <t>1.B.H2.1</t>
  </si>
  <si>
    <t>Serramenti per vetrine fisse</t>
  </si>
  <si>
    <t>1.B.H2.1.a</t>
  </si>
  <si>
    <t>In alluminio anodizzato di primaria marca o a scelta della D.L.</t>
  </si>
  <si>
    <t>1.B.H2.1.c</t>
  </si>
  <si>
    <t>Sovrapprezzo per verniciatura a fuoco o polveri</t>
  </si>
  <si>
    <t>1.B.H2.7</t>
  </si>
  <si>
    <t>Porte interne con telaio in alluminio</t>
  </si>
  <si>
    <t>1.B.H2.7.a</t>
  </si>
  <si>
    <t>Con pannellatura in laminato</t>
  </si>
  <si>
    <t>1.B.H2.7.c</t>
  </si>
  <si>
    <t>Formazione di sopraluce per porte interne</t>
  </si>
  <si>
    <t>1.B.H2.7.d</t>
  </si>
  <si>
    <t>Maggior onere per creazione di foro per inserimento griglia di transito</t>
  </si>
  <si>
    <t>1.B.H4.5</t>
  </si>
  <si>
    <t>Fornitura e posa in opera di vetri stratificati antisfondamento ottenuti mediante accoppiamento di lastre di vetro float con filmatura plastica in vari spessori da posarsi su serramenti di qualsiasi natura o consistenza con listelli e chiodi/clips. C</t>
  </si>
  <si>
    <t>1.B.H4.5.A</t>
  </si>
  <si>
    <t>Spessori fino a mm 6/7 con filmatura da mm 0,38</t>
  </si>
  <si>
    <t>1.B.I3.1</t>
  </si>
  <si>
    <t>Porta REI ad un battente</t>
  </si>
  <si>
    <t>1.B.I3.1.a</t>
  </si>
  <si>
    <t>REI 60</t>
  </si>
  <si>
    <t>1.B.I3.2</t>
  </si>
  <si>
    <t>Porta REI a due battenti</t>
  </si>
  <si>
    <t>1.B.I3.2.a</t>
  </si>
  <si>
    <t>1.B.H2.4</t>
  </si>
  <si>
    <t>Infissi esterni in alluminio</t>
  </si>
  <si>
    <t>1.B.H2.23</t>
  </si>
  <si>
    <t>Porta automatica</t>
  </si>
  <si>
    <t>1.B.H2.23.a</t>
  </si>
  <si>
    <t>Dimensioni mm 3000x2500 (passaggio netto)</t>
  </si>
  <si>
    <t>1.B.H2.39</t>
  </si>
  <si>
    <t>Infissi a profilo isolato per esterni</t>
  </si>
  <si>
    <t>1.B.H2.40</t>
  </si>
  <si>
    <t>Facciata strutturale</t>
  </si>
  <si>
    <t>1.B.H4.4</t>
  </si>
  <si>
    <t>Vetrocamera</t>
  </si>
  <si>
    <t>1.B.H5.7</t>
  </si>
  <si>
    <t>Maniglione antipanico</t>
  </si>
  <si>
    <t>1.B.H5.7.a</t>
  </si>
  <si>
    <t>Con barra verniciata e placca esterna cieca</t>
  </si>
  <si>
    <t>1.B.H5.12</t>
  </si>
  <si>
    <t>Sistema per apertura a distanza</t>
  </si>
  <si>
    <t>1.B.H5.12.a</t>
  </si>
  <si>
    <t>Per serramenti fino a 1.20 m di larghezza</t>
  </si>
  <si>
    <t>1.B.H5.12.b</t>
  </si>
  <si>
    <t>Per ogni forbice in più</t>
  </si>
  <si>
    <t>1.B.I3.3</t>
  </si>
  <si>
    <t>Porta vetrata REI 60</t>
  </si>
  <si>
    <t>1.B.C1.7</t>
  </si>
  <si>
    <t>Muratura in blocchi di laterizio con percentuale di forature &gt; 45%</t>
  </si>
  <si>
    <t>1.B.C1.7.e</t>
  </si>
  <si>
    <t>Dello spessore di cm 30.</t>
  </si>
  <si>
    <t>1.B.C1.8</t>
  </si>
  <si>
    <t>Tramezzi in forati leggeri</t>
  </si>
  <si>
    <t>1.B.C1.8.a</t>
  </si>
  <si>
    <t>Dello spessore di cm 8 a tre cartelle e due intercapedini</t>
  </si>
  <si>
    <t>1.B.C2.2</t>
  </si>
  <si>
    <t>Tramezzo in lastre di cartongesso</t>
  </si>
  <si>
    <t>1.B.C2.2.b</t>
  </si>
  <si>
    <t>Con due lastre per parte di gesso rivestito standard 13 mm (normale).</t>
  </si>
  <si>
    <t>1.B.C2.2.d</t>
  </si>
  <si>
    <t>Sovrapprezzo per una lastra antiumidità al posto della lastra normale.</t>
  </si>
  <si>
    <t>1.B.C2.5</t>
  </si>
  <si>
    <t>Controparete in cartongesso</t>
  </si>
  <si>
    <t>1.B.C2.5.a</t>
  </si>
  <si>
    <t>Con due lastre per parte tipo BA13 (normale)</t>
  </si>
  <si>
    <t>1.B.I6.5</t>
  </si>
  <si>
    <t>Fornitura e posa parete REI 120</t>
  </si>
  <si>
    <t>PDA.04</t>
  </si>
  <si>
    <t>Sistema di facciata ventilata in GRC</t>
  </si>
  <si>
    <t>A07.06.027</t>
  </si>
  <si>
    <t>Copertura a tetto isolato e ventilato da realizzarsi su strutture continue costituito da: pilastrini telescopici zincati ad altezza variabile per formazione delle pendenze, disposti in maglia di circa 1,00 x 3,00 m; arcarecciatura in profilati di acc</t>
  </si>
  <si>
    <t>A07.06.027.b</t>
  </si>
  <si>
    <t>con copertura in acciaio zincato da 0,60 mm</t>
  </si>
  <si>
    <t>A07.13.075</t>
  </si>
  <si>
    <t>Canali di gronda, converse e scossaline montate in opera compreso pezzi speciali ed ogni altro onere e magistero per dare l'opera finita a regola d'arte con esclusione delle sole cicogne di sostegno per i canali di gronda: sviluppo fino a cm 33:</t>
  </si>
  <si>
    <t>A07.13.075.d</t>
  </si>
  <si>
    <t>in acciaio zincato preverniciato da 8/10</t>
  </si>
  <si>
    <t>Copertine, converse e simili in alluminio, spessore 8/10 con lavorazioni a disegno, posate in opera su superfici predisposte, con sovrapposizioni chiodate, ribattute o saldate, compreso sagomature, piegature,</t>
  </si>
  <si>
    <t>A07.13.082</t>
  </si>
  <si>
    <t>Cicogne per sostegno di canali di gronda, montate in opera compreso fissaggio al supporto ed ogni altro onere e magistero per dare l'opera finita a regola d'arte:</t>
  </si>
  <si>
    <t>A07.13.082.a</t>
  </si>
  <si>
    <t>in acciaio zincato</t>
  </si>
  <si>
    <t>Elementi di irrigidimento a sezione rettangolare di legno massello o lamellare, con superfici in vista piallate, di sezione adeguata, opportunamente classificato in base alla norma UNI EN 338 come previsto dalla attuale normativa</t>
  </si>
  <si>
    <t>A22.03.017.a</t>
  </si>
  <si>
    <t>abete e pino massello</t>
  </si>
  <si>
    <t>A22.08.055</t>
  </si>
  <si>
    <t>Pannelli di irrigidimento in multistrato, fibra di legno, compensato etc., resi solidali al telaio con apposite giunzioni metalliche speciali (chiodi, viti, cambre), inclusi gli oneri per il trasporto e la movimentazione nell'ambito del cantiere, il</t>
  </si>
  <si>
    <t>A22.08.055.a</t>
  </si>
  <si>
    <t>con un foglio di OSB/3, parete montata aperta su un lato, spessore 12 mm</t>
  </si>
  <si>
    <t>A22.08.056</t>
  </si>
  <si>
    <t>Sovrapprezzo per incremento di spessore dei pannelli di OSB di cui alla voce A22055 per spessori superiori a 12 mm: OSB/3:</t>
  </si>
  <si>
    <t>A22.08.056.a</t>
  </si>
  <si>
    <t>15 mm</t>
  </si>
  <si>
    <t>1.B.A2.5</t>
  </si>
  <si>
    <t>Rinterro e riempimento degli scavi</t>
  </si>
  <si>
    <t>1.B.A2.5.b</t>
  </si>
  <si>
    <t>Rinterro e riempimento degli scavi mediante inerte di cava</t>
  </si>
  <si>
    <t>1.B.D4.8</t>
  </si>
  <si>
    <t>Drenaggio al piede della fondazione con tubazione corrugata in PVC</t>
  </si>
  <si>
    <t>C01.14.076</t>
  </si>
  <si>
    <t>Canaletta di drenaggio in calcestruzzo, per lo smaltimento delle acque meteoriche superficiali, delle dimensioni 100 x 20 cm, altezza 18 cm, peso 53 kg, portata idraulica 6,7 l/sec, in opera entro scavo da conteggiare a parte, completa di:</t>
  </si>
  <si>
    <t>C01.14.076.b</t>
  </si>
  <si>
    <t>griglia in acciaio zincato a caldo, antitacco a maglia 30 x 30 mm, classe di portata C250, peso 7,0 kg</t>
  </si>
  <si>
    <t>C02.01.001</t>
  </si>
  <si>
    <t>Scavo a sezione obbligata, fino alla profondità di 2 m, compresa l'estrazione e l'aggotto di eventuali acque nonché la rimozione di arbusti, ceppaie e trovanti di dimensione non superiore a 0,25 m³, fino ad un battente massimo di 20 cm, il carico su</t>
  </si>
  <si>
    <t>C02.01.001.a</t>
  </si>
  <si>
    <t>in rocce sciolte (argilla, sabbia, ghiaia, terreno vegetale e simili)</t>
  </si>
  <si>
    <t>C02.01.003</t>
  </si>
  <si>
    <t>Sottofondo eseguito per letto di posa di tubazioni, costituito da uno strato di 15 cm di sabbia di cava lavata, in opera compreso ogni onere per trasporto, stesura e regolarizzazione del fondo dello scavo mediante mezzi meccanici ed eventuale rinfian</t>
  </si>
  <si>
    <t>C02.01.004</t>
  </si>
  <si>
    <t>Rinterro della fossa aperta per la posa delle tubazioni con materie provenienti dagli scavi, compresa rincalzatura e prima ricopertura, riempimento successivo a strati ben spianati e formazione sopra il piano di campagna del colmo di altezza sufficie</t>
  </si>
  <si>
    <t>C02.01.005</t>
  </si>
  <si>
    <t>Rinfianco di tubazioni e pozzetti con magrone di calcestruzzo dosato a 200 kg/m³, compreso lo spargimento a mano, la vibrazione e quant'altro necessario per dare un'opera eseguita a perfetta regola d'arte con esclusione di eventuali armature</t>
  </si>
  <si>
    <t>C02.06.065</t>
  </si>
  <si>
    <t>Tubi in pvc rigido, forniti e posti in opera, con giunto ed anello elastomerico di tenuta per condotte di scarico interrate, conformi alle norme UNI EN 1401, compreso e compensato nel prezzo ogni onere per la posa in opera esclusa la formazione del</t>
  </si>
  <si>
    <t>C02.06.065.b</t>
  </si>
  <si>
    <t>diametro di 250 mm, spessore 4,9 mm</t>
  </si>
  <si>
    <t>C02.06.065.c</t>
  </si>
  <si>
    <t>diametro di 315 mm, spessore 6,2 mm</t>
  </si>
  <si>
    <t>C02.07.077</t>
  </si>
  <si>
    <t>Pozzetti prefabbricati in conglomerato cementizio vibrato, sottofondo e rinfianco in sabbia, completi di chiusini con botola, ciechi o a caditoia, con telaio di battuta per traffico pesante, forniti e posti in opera compresi sottofondo e rinfianco in</t>
  </si>
  <si>
    <t>C02.07.077.d</t>
  </si>
  <si>
    <t>dimensioni interne 60x60x60 cm</t>
  </si>
  <si>
    <t>C02.07.078</t>
  </si>
  <si>
    <t>Elementi di sovralzo prefabbricati per pozzetti in conglomerato cementizio vibrato, forniti e posti in opera compresi rinfianco in sabbia dello spessore minimo di 10 cm, stuccatura dei giunti e quant'altro occorra per dare il lavoro finito</t>
  </si>
  <si>
    <t>C02.07.078.d</t>
  </si>
  <si>
    <t>A15.06.037</t>
  </si>
  <si>
    <t>Pavimento in gres porcellanato colorato in massa in piastrelle per spazi esterni, rettificato, a norma UNI EN 14411 classe di assorbimento acqua BIa GL, antiscivolo (R11 B), spessore 20 mm, posto in opera con idoneo collante, previa preparazione del</t>
  </si>
  <si>
    <t>A15.06.037.a</t>
  </si>
  <si>
    <t>effetto pietra naturale, 60 x 60 cm</t>
  </si>
  <si>
    <t>C01.08</t>
  </si>
  <si>
    <t>PAVIMENTAZIONI STRADALI</t>
  </si>
  <si>
    <t>C01.08.029</t>
  </si>
  <si>
    <t>Bitumatura di ancoraggio con 0,75 kg di emulsione bituminosa acida al 60% data su sottofondi rullati o su strati bituminosi precedentemente stesi</t>
  </si>
  <si>
    <t>C01.08.030</t>
  </si>
  <si>
    <t>Conglomerato bituminoso per strato di base costituito da miscela di pietrisco di diametro da 3 a 6 cm e sabbia, impastato a caldo con bitume in misura tra il 2% ed il 3% del peso degli inerti, in idonei impianti di dosaggio, conformemente alle norme</t>
  </si>
  <si>
    <t>C01.08.030.b</t>
  </si>
  <si>
    <t>spessore reso sino a 10 cm</t>
  </si>
  <si>
    <t>C01.08.032</t>
  </si>
  <si>
    <t>Conglomerato bituminoso per strato di usura (tappetino), confezionato a caldo in idoneo impianto, ottenuto con pietrischetto e graniglie avente perdita in peso alla prova Los Angeles (CNR BU n° 34), in quantità non inferiore al 5% del peso degli iner</t>
  </si>
  <si>
    <t>C01.08.032.a</t>
  </si>
  <si>
    <t>spessore reso sino a 3 cm</t>
  </si>
  <si>
    <t>C02.07.076</t>
  </si>
  <si>
    <t>Pozzetti prefabbricati in conglomerato cementizio vibrato, completi di chiusini con botola, ciechi o a caditoia, con telaio di battuta per traffico pesante, forniti e posti in opera compresi sottofondo in conglomerato cementizio con le caratteristich</t>
  </si>
  <si>
    <t>C02.07.076.a</t>
  </si>
  <si>
    <t>dimensioni interne 30x30x30 cm</t>
  </si>
  <si>
    <t>PDA.15</t>
  </si>
  <si>
    <t>Pozzetto sifonato per pluviali</t>
  </si>
  <si>
    <t>1.B.G5.7</t>
  </si>
  <si>
    <t>Fornitura e posa di soglie esterne in marmo di Carrara</t>
  </si>
  <si>
    <t>1.B.I5.23</t>
  </si>
  <si>
    <t>Fornitura e posa di paraspigoli ad assorbimento elastico all'urto, di marca primaria o scelta della D.L., con ala non inferiore a 75 mm, costituiti da un profilo continuo in alluminio estruso, sul quale viene applicato un profilo in resina acrovinili</t>
  </si>
  <si>
    <t>1.B.I5.33</t>
  </si>
  <si>
    <t>Fornitura e posa di piastra di protezione e rivestimento murale, di marca primaria o scelta della D.L., in meteriale acrovinilico, con la tinta del colore nella massa stessa del materiale e con spessore di 2 mm, di colore a scelta in quelli di serie.</t>
  </si>
  <si>
    <t>1.B.I6.38</t>
  </si>
  <si>
    <t>Giunto tagliafuoco a solaio e parete</t>
  </si>
  <si>
    <t>1.B.I6.39</t>
  </si>
  <si>
    <t>Giunto per soletta</t>
  </si>
  <si>
    <t>1.B.M2.7</t>
  </si>
  <si>
    <t>Sistema anticaduta</t>
  </si>
  <si>
    <t>1.B.M2.7.1</t>
  </si>
  <si>
    <t>Palo rigido con golfare</t>
  </si>
  <si>
    <t>1.B.M2.7.2</t>
  </si>
  <si>
    <t>Linea vita</t>
  </si>
  <si>
    <t>PDA.02</t>
  </si>
  <si>
    <t>Modifica alla partenza della scala esistente</t>
  </si>
  <si>
    <t>a corpo</t>
  </si>
  <si>
    <t>PDA.06</t>
  </si>
  <si>
    <t>Ascensore</t>
  </si>
  <si>
    <t>PDA.13</t>
  </si>
  <si>
    <t>Box provvisorio</t>
  </si>
  <si>
    <t>1.B.N1.1</t>
  </si>
  <si>
    <t>Assistenze murarie per impianti di qualunque tipo, con tagliole di qualsiasi forma e dimensione da computarsi in percentuale sul valore degli impianti effettivamente eseguiti, compresa l'assistenza ai montatori per l'apertura e chiusura di fori e tra</t>
  </si>
  <si>
    <t>1.B.N1.1.A</t>
  </si>
  <si>
    <t>Assistenze murarie per impianti elettrici e speciali</t>
  </si>
  <si>
    <t>%</t>
  </si>
  <si>
    <t>1.B.N1.1.B</t>
  </si>
  <si>
    <t>Assistenze murarie per impianti meccanici</t>
  </si>
  <si>
    <t>1.B.I6.44</t>
  </si>
  <si>
    <t>Protezione di strutture portanti in legno ed innalzamento della loro resistenza al fuoco fino alla classe R/RE/REI 120.</t>
  </si>
  <si>
    <t>IMPIANTI MECCANICI</t>
  </si>
  <si>
    <t>F2.3.90</t>
  </si>
  <si>
    <t>COIBENTAZIONE IN GOMMA SINTETICA</t>
  </si>
  <si>
    <t>F2.3.90.b</t>
  </si>
  <si>
    <t>spessore 10 mm</t>
  </si>
  <si>
    <t>spessore 32 mm</t>
  </si>
  <si>
    <t>F5.1.80</t>
  </si>
  <si>
    <t>SILENZIATORE</t>
  </si>
  <si>
    <t>F5.1.80.a</t>
  </si>
  <si>
    <t>Fino a 5 dmq</t>
  </si>
  <si>
    <t>DISTRIBUZIONE ARIA</t>
  </si>
  <si>
    <t>F5.2.30</t>
  </si>
  <si>
    <t>GIUNTO ANTIVIBRANTE</t>
  </si>
  <si>
    <t>F5.2.90</t>
  </si>
  <si>
    <t>F.P.O di bocchetta di ripresa adatta per il montaggio su canali circolari</t>
  </si>
  <si>
    <t>F5.2.90.l</t>
  </si>
  <si>
    <t>dimensioni 825x225</t>
  </si>
  <si>
    <t>DIFFUSORE CIRCOLARE</t>
  </si>
  <si>
    <t>F5.2.120.b</t>
  </si>
  <si>
    <t>Diametro nominale 160</t>
  </si>
  <si>
    <t>F5.2.120.d</t>
  </si>
  <si>
    <t>Diametro nominale 250</t>
  </si>
  <si>
    <t>DIFFUSORE A FLUSSO ELICOIDALE</t>
  </si>
  <si>
    <t>F5.2.130.a</t>
  </si>
  <si>
    <t>mm. 310x310</t>
  </si>
  <si>
    <t>F5.2.130.b</t>
  </si>
  <si>
    <t>mm. 400x400</t>
  </si>
  <si>
    <t>TUBO FLESSIBILE</t>
  </si>
  <si>
    <t>F5.2.280.d</t>
  </si>
  <si>
    <t>Ø 150 mm</t>
  </si>
  <si>
    <t>Ø 200 mm</t>
  </si>
  <si>
    <t>NP.IM.02</t>
  </si>
  <si>
    <t>Recuperatore di calore entalpico zona cup, portata massima 300 mc/h</t>
  </si>
  <si>
    <t>NP.IM.03</t>
  </si>
  <si>
    <t>Recuperatore di calore entalpico zona atrio, portata massima 600 mc/h</t>
  </si>
  <si>
    <t>NP.IM.04</t>
  </si>
  <si>
    <t>STAFFAGGI impianti e macchine di ventilazione</t>
  </si>
  <si>
    <t>C02.019.075</t>
  </si>
  <si>
    <t>pedonale, non diaframmato:</t>
  </si>
  <si>
    <t>C02.019.075.a</t>
  </si>
  <si>
    <t>40 x 40 x 40 cm, peso 79 kg</t>
  </si>
  <si>
    <t>C02.019.090</t>
  </si>
  <si>
    <t>Chiusino pedonale in calcestruzzo armato vibrocompresso, di dimensioni pari a:</t>
  </si>
  <si>
    <t>C02.019.090.a</t>
  </si>
  <si>
    <t>52 x 52 cm, per pozzetti 40 x 40 cm, peso 43 kg</t>
  </si>
  <si>
    <t>TUBO PVC</t>
  </si>
  <si>
    <t>F2.2.50.b</t>
  </si>
  <si>
    <t>Ø 40 mm</t>
  </si>
  <si>
    <t>NP.IM.01</t>
  </si>
  <si>
    <t>Impianto VRV, Ptermica=25 kW; Pfrigo=22,4 Kw</t>
  </si>
  <si>
    <t>NP.IM.05</t>
  </si>
  <si>
    <t>TUBAZIONE IN RAME FRIGORIFERO</t>
  </si>
  <si>
    <t>NP.IM.05.a</t>
  </si>
  <si>
    <t>coibentato diametro 6,35 mm</t>
  </si>
  <si>
    <t>NP.IM.05.b</t>
  </si>
  <si>
    <t>coibentato diametro 9,52 mm</t>
  </si>
  <si>
    <t>NP.IM.05.c</t>
  </si>
  <si>
    <t>coibentato diametro 12,70 mm</t>
  </si>
  <si>
    <t>NP.IM.05.d</t>
  </si>
  <si>
    <t>coibentato diametro 15,88 mm</t>
  </si>
  <si>
    <t>NP.IM.05.e</t>
  </si>
  <si>
    <t>coibentato diametro 19,05 mm</t>
  </si>
  <si>
    <t>TUBO IN ACCIAIO ZINCATO</t>
  </si>
  <si>
    <t>DN 1 1/2"</t>
  </si>
  <si>
    <t>F2.2.90</t>
  </si>
  <si>
    <t>TUBO IN PE AD ALTA DENSITA'</t>
  </si>
  <si>
    <t>F2.2.90.f</t>
  </si>
  <si>
    <t>Diam. 63 mm</t>
  </si>
  <si>
    <t>NP.IM.06</t>
  </si>
  <si>
    <t>SPOSTAMENTO ELEMENTI ANTINCENDIO - idranti</t>
  </si>
  <si>
    <t>F1.1.80</t>
  </si>
  <si>
    <t>DEMOLIZIONE TUBAZIONI ACCIAIO NERO</t>
  </si>
  <si>
    <t>DEMOLIZIONE TUBAZIONI ACCIAIO ZINCATO</t>
  </si>
  <si>
    <t>F1.1.120</t>
  </si>
  <si>
    <t>DEMOLIZIONE STAFFE</t>
  </si>
  <si>
    <t>RIMOZIONE COIBENTAZIONI</t>
  </si>
  <si>
    <t>F1.1.150</t>
  </si>
  <si>
    <t>RIMOZIONE  SPLIT</t>
  </si>
  <si>
    <t>F1.1.150.a</t>
  </si>
  <si>
    <t>per ogni unità condensante esterna</t>
  </si>
  <si>
    <t>F1.1.150.b</t>
  </si>
  <si>
    <t>per ogni unità interna</t>
  </si>
  <si>
    <t>F1.1.190</t>
  </si>
  <si>
    <t>RIMOZIONE RADIATORI</t>
  </si>
  <si>
    <t>F1.1.190.b</t>
  </si>
  <si>
    <t>batteria da 7 a 12 elementi</t>
  </si>
  <si>
    <t>IMPIANTI ELETTRICI</t>
  </si>
  <si>
    <t>D5.01.20.10</t>
  </si>
  <si>
    <t>RIMOZIONE CORPI ILLUMINANTI</t>
  </si>
  <si>
    <t>D5.01.20.10.10</t>
  </si>
  <si>
    <t>Rimozione di corpo illuminante per interni ad altezza fino 4m</t>
  </si>
  <si>
    <t>D5.01.20.20</t>
  </si>
  <si>
    <t>RIMOZIONE APPARECCHIATURE DA QUADRO</t>
  </si>
  <si>
    <t>D5.01.20.20.5</t>
  </si>
  <si>
    <t>Rimozione interruttore con corrente nominale fino a 63A.</t>
  </si>
  <si>
    <t>D5.01.20.40</t>
  </si>
  <si>
    <t>RIMOZIONE DI PUNTI COMANDO E PUNTI PRESA</t>
  </si>
  <si>
    <t>D5.01.20.40.5</t>
  </si>
  <si>
    <t>Rimozione punto luce / presa / comando generico</t>
  </si>
  <si>
    <t>D5.01.20.70</t>
  </si>
  <si>
    <t>SMANTELLAMENTO IMPIANTO</t>
  </si>
  <si>
    <t>D5.01.20.70.10</t>
  </si>
  <si>
    <t>Smantellamento impianto soggetto a normativa specifica</t>
  </si>
  <si>
    <t>NP.IE.02</t>
  </si>
  <si>
    <t>SPOSTAMENTO LINEE</t>
  </si>
  <si>
    <t>NP.IE.03</t>
  </si>
  <si>
    <t>IMPIANTO ELIMINACODE</t>
  </si>
  <si>
    <t>NP.IE.05</t>
  </si>
  <si>
    <t>MODIFICA APPARECCHIATURE QUADRI DI ZONA</t>
  </si>
  <si>
    <t>NP.IE.06</t>
  </si>
  <si>
    <t>MODIFICA APPARECCHIATURE QUADRO PRINCIPALE</t>
  </si>
  <si>
    <t>1.B.I6.17.A</t>
  </si>
  <si>
    <t>SACCHETTI MOBILI ANTINCENDIO</t>
  </si>
  <si>
    <t>D1.01.20.40</t>
  </si>
  <si>
    <t>CAVO POSA FISSA, FG7(O)M1, (Afumex) 0.6÷1 kV</t>
  </si>
  <si>
    <t>D1.01.20.40.260</t>
  </si>
  <si>
    <t>sezione 3x2.5 mm²</t>
  </si>
  <si>
    <t>D1.01.20.40.270</t>
  </si>
  <si>
    <t>sezione 3x4 mm²</t>
  </si>
  <si>
    <t>D1.01.20.40.450</t>
  </si>
  <si>
    <t>sezione 5x4 mm²</t>
  </si>
  <si>
    <t>D1.01.20.40.460</t>
  </si>
  <si>
    <t>sezione 5x6 mm²</t>
  </si>
  <si>
    <t>D1.01.40.70</t>
  </si>
  <si>
    <t>CAVO MULTIPLO PER IMPIANTO VIDEO/CITOFONO</t>
  </si>
  <si>
    <t>D1.01.40.70.25</t>
  </si>
  <si>
    <t>cavo per impianto videocitofono (telecamere) - mini RG 59 (75 ohm) + 2x1,5 linea BLU per esterno</t>
  </si>
  <si>
    <t>D1.01.40.90</t>
  </si>
  <si>
    <t>CAVO PER IMPIANTI ANTINCENDIO A NORMA UNI 9795-2010</t>
  </si>
  <si>
    <t>D1.01.40.90.45</t>
  </si>
  <si>
    <t>SF LSZH 2x1,5 mm² (Resistente al fuoco per 90 min.)</t>
  </si>
  <si>
    <t>D1.05.10.20.20</t>
  </si>
  <si>
    <t>D1.05.25.10</t>
  </si>
  <si>
    <t>CANALE IN ACCIAIO ZINCATO SENDZIMIR</t>
  </si>
  <si>
    <t>D1.05.25.10.15</t>
  </si>
  <si>
    <t>150x75mm</t>
  </si>
  <si>
    <t>D1.05.40.20</t>
  </si>
  <si>
    <t>CASSETTE DI DERIVAZIONE, DA PARETE, IP55</t>
  </si>
  <si>
    <t>D1.05.40.20.20</t>
  </si>
  <si>
    <t>dimensioni (190x140x70) mm</t>
  </si>
  <si>
    <t>D02.06.036</t>
  </si>
  <si>
    <t>TUBI DI PROTEZIONE IN PVC</t>
  </si>
  <si>
    <t>D02.06.036.c</t>
  </si>
  <si>
    <t>25 mm</t>
  </si>
  <si>
    <t>D02.06.036.e</t>
  </si>
  <si>
    <t>40 mm</t>
  </si>
  <si>
    <t>D02.07.040</t>
  </si>
  <si>
    <t>CAVIDOTTI</t>
  </si>
  <si>
    <t>D02.07.040.a</t>
  </si>
  <si>
    <t>PUNTO COMANDO O PRESA, SERIE CIVILE (INCASSO)</t>
  </si>
  <si>
    <t>D1.04.10.100</t>
  </si>
  <si>
    <t>PUNTO LUCE</t>
  </si>
  <si>
    <t>D1.04.10.100.10</t>
  </si>
  <si>
    <t>punto luce singolo (incasso)</t>
  </si>
  <si>
    <t>D1.04.10.100.30</t>
  </si>
  <si>
    <t>punto luce singolo (a vista)</t>
  </si>
  <si>
    <t>D1.06.20.320</t>
  </si>
  <si>
    <t>APPARECCHIO LED DA INCASSO</t>
  </si>
  <si>
    <t>D1.06.20.320.15</t>
  </si>
  <si>
    <t>3x10W con schermo prismatizzato anabbagliante IP54</t>
  </si>
  <si>
    <t>D1.06.20.640</t>
  </si>
  <si>
    <t>APPARECCHIO LED DA INCASSO COMPATTO DECORATIVO TONDO DIAMETRO 220mm</t>
  </si>
  <si>
    <t>D1.06.20.640.5</t>
  </si>
  <si>
    <t>18W con vetro di protezione</t>
  </si>
  <si>
    <t>D1.06.20.640.15</t>
  </si>
  <si>
    <t>35W con vetro di protezione</t>
  </si>
  <si>
    <t>D1.06.55.30</t>
  </si>
  <si>
    <t>APPARECCHI TIPOLOGIA 1</t>
  </si>
  <si>
    <t>D1.06.55.30.35</t>
  </si>
  <si>
    <t>Schermo con segnaletica sicurezza</t>
  </si>
  <si>
    <t>D1.06.55.30.50</t>
  </si>
  <si>
    <t>Staffa per controsoffitto</t>
  </si>
  <si>
    <t>D1.06.55.35</t>
  </si>
  <si>
    <t>APPARECCHI TIPOLOGIA 2</t>
  </si>
  <si>
    <t>D1.06.55.35.5</t>
  </si>
  <si>
    <t>8-11W SE/SA autonomia 1-2-3 ore</t>
  </si>
  <si>
    <t>D1.06.55.35.10</t>
  </si>
  <si>
    <t>18-24W SE/SA autonomia 1-2-3 ore</t>
  </si>
  <si>
    <t>NP.IE.01</t>
  </si>
  <si>
    <t>STRIP LED</t>
  </si>
  <si>
    <t>D1.04.10.30</t>
  </si>
  <si>
    <t>D1.04.10.30.330</t>
  </si>
  <si>
    <t>D1.04.10.70</t>
  </si>
  <si>
    <t>PUNTO COMANDO/PRESE A VISTA ESCLUSO TUBAZIONE/CANALE/SCATOLA PORTAFRUTTO (CIVILE)</t>
  </si>
  <si>
    <t>D1.04.10.70.260</t>
  </si>
  <si>
    <t>D1.04.30.20</t>
  </si>
  <si>
    <t>PUNTO COMANDO AUSILIARI, SERIE LUSSO</t>
  </si>
  <si>
    <t>D1.04.30.20.40</t>
  </si>
  <si>
    <t>punto elettrovalvola 3/4"</t>
  </si>
  <si>
    <t>D1.04.30.20.80</t>
  </si>
  <si>
    <t>punto termostato elettronico elettronico per riscaldamento e condizionamento con programm. gior./sett</t>
  </si>
  <si>
    <t>D1.05.20.30</t>
  </si>
  <si>
    <t>CANALE AD USO BATTISCOPA E CORNICE</t>
  </si>
  <si>
    <t>D1.05.20.30.5</t>
  </si>
  <si>
    <t>80x20mm, 2 scomparti</t>
  </si>
  <si>
    <t>NP.IE.07</t>
  </si>
  <si>
    <t>Punto alimentazione unità esterna VRV</t>
  </si>
  <si>
    <t>NP.IE.09</t>
  </si>
  <si>
    <t>Scatole modulari 6/7 moduli</t>
  </si>
  <si>
    <t>D2.05.10.40</t>
  </si>
  <si>
    <t>PUNTI COMPLETI FONIA DATI</t>
  </si>
  <si>
    <t>D2.05.10.40.20</t>
  </si>
  <si>
    <t>Punto singolo FD cat.6 completo (escluso canalizzazione dorsale principale)</t>
  </si>
  <si>
    <t>D1.04.30.20.50</t>
  </si>
  <si>
    <t>punto rivelatore di fumo con segnalazione acustica</t>
  </si>
  <si>
    <t>D2.07.10.160</t>
  </si>
  <si>
    <t>PULSANTI STAGNI</t>
  </si>
  <si>
    <t>D2.07.10.160.5</t>
  </si>
  <si>
    <t>Pulsante manuale a rottura vetro ad uno scambio IP67</t>
  </si>
  <si>
    <t>D2.07.10.305</t>
  </si>
  <si>
    <t>SISTEMA AD ASPIRAZIONE TIPOLOGIA 1</t>
  </si>
  <si>
    <t>D2.07.10.305.5</t>
  </si>
  <si>
    <t>Centralina di aspirazione monocanale</t>
  </si>
  <si>
    <t>D2.07.10.905</t>
  </si>
  <si>
    <t>MESSA IN SERVIZIO</t>
  </si>
  <si>
    <t>D2.07.10.905.5</t>
  </si>
  <si>
    <t>Attivazione, programmazione e collaudo impianto fino a 4 Loop</t>
  </si>
  <si>
    <t>D2.07.20.10</t>
  </si>
  <si>
    <t>CENTRALI RIVELAZIONE INCENDIO E ACCESSORI</t>
  </si>
  <si>
    <t>D2.07.20.10.215</t>
  </si>
  <si>
    <t>Tubazione per sistema di aspirazione, in ABSØ25mm di colore rosso, completo di pezzi speciali (manicotti, curve, raccordi, tappi, ecc), di accessori di fissaggio e collante).</t>
  </si>
  <si>
    <t>D2.07.20.20</t>
  </si>
  <si>
    <t>RIVELATORI ED ACCESSORI</t>
  </si>
  <si>
    <t>D2.07.20.20.90</t>
  </si>
  <si>
    <t>Pannello ottico/acustico IP55</t>
  </si>
  <si>
    <t>D2.07.20.20.115</t>
  </si>
  <si>
    <t>Rivelatore di fumo analogico di tipo ottico, in contenitore "low profile". Certificato EN54.</t>
  </si>
  <si>
    <t>D2.07.20.20.185</t>
  </si>
  <si>
    <t>TC800 - Modulo 2 ingresso e 2 uscite completo di scatola</t>
  </si>
  <si>
    <t>D2.07.50.20</t>
  </si>
  <si>
    <t>RIPETITORI</t>
  </si>
  <si>
    <t>D2.07.50.20.5</t>
  </si>
  <si>
    <t>Ripetitore ottico d'allarme per rivelatori</t>
  </si>
  <si>
    <t>NP.IE.10</t>
  </si>
  <si>
    <t>SISTEMA AD ASPIRAZIONE</t>
  </si>
  <si>
    <t>NP.IE.10.1</t>
  </si>
  <si>
    <t>Centralina di aspirazione a due canali</t>
  </si>
  <si>
    <t>NP.IE.11</t>
  </si>
  <si>
    <t>PANNELLO REMOTO RIPETIZIONE PER CENTRALI INDIRIZZATE</t>
  </si>
  <si>
    <t>NP.IE.11.1</t>
  </si>
  <si>
    <t>Pannello remoto LCD6000N o similare</t>
  </si>
  <si>
    <t>D2.01.20.20</t>
  </si>
  <si>
    <t>KIT VIDEO</t>
  </si>
  <si>
    <t>D2.01.20.20.10</t>
  </si>
  <si>
    <t>Impianto videocitofonico 2 fili bifamiliare</t>
  </si>
  <si>
    <t>NP.IE.04</t>
  </si>
  <si>
    <t>ADEGUAMENTO IMPIANTO ASCENSORE</t>
  </si>
  <si>
    <t>A03.03.046</t>
  </si>
  <si>
    <t>CLS autocompattante (SCC) inerti d&lt; 25 mm esposizione XC</t>
  </si>
  <si>
    <t>A03.03.046.b</t>
  </si>
  <si>
    <t>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</si>
</sst>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[$€-2]\ * #,##0.00_-;\-[$€-2]\ * #,##0.00_-;_-[$€-2]\ * &quot;-&quot;??_-"/>
    <numFmt numFmtId="165" formatCode="0.000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rgb="FF003300"/>
      <name val="Arial"/>
      <family val="2"/>
    </font>
    <font>
      <b/>
      <sz val="10"/>
      <color rgb="FF003300"/>
      <name val="Arial"/>
      <family val="2"/>
    </font>
    <font>
      <sz val="10"/>
      <color theme="5" tint="-0.249977111117893"/>
      <name val="Arial"/>
      <family val="2"/>
    </font>
    <font>
      <b/>
      <sz val="10"/>
      <color theme="5" tint="-0.249977111117893"/>
      <name val="Arial"/>
      <family val="2"/>
    </font>
    <font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5">
    <xf numFmtId="0" fontId="0" fillId="0" borderId="0"/>
    <xf numFmtId="0" fontId="5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8" fillId="20" borderId="2" applyNumberFormat="0" applyAlignment="0" applyProtection="0"/>
    <xf numFmtId="0" fontId="9" fillId="0" borderId="3" applyNumberFormat="0" applyFill="0" applyAlignment="0" applyProtection="0"/>
    <xf numFmtId="0" fontId="10" fillId="21" borderId="4" applyNumberFormat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164" fontId="3" fillId="0" borderId="0" applyFont="0" applyFill="0" applyBorder="0" applyAlignment="0" applyProtection="0"/>
    <xf numFmtId="0" fontId="11" fillId="28" borderId="2" applyNumberFormat="0" applyAlignment="0" applyProtection="0"/>
    <xf numFmtId="43" fontId="6" fillId="0" borderId="0" applyFont="0" applyFill="0" applyBorder="0" applyAlignment="0" applyProtection="0"/>
    <xf numFmtId="0" fontId="12" fillId="29" borderId="0" applyNumberFormat="0" applyBorder="0" applyAlignment="0" applyProtection="0"/>
    <xf numFmtId="0" fontId="6" fillId="30" borderId="5" applyNumberFormat="0" applyFont="0" applyAlignment="0" applyProtection="0"/>
    <xf numFmtId="0" fontId="13" fillId="20" borderId="6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31" borderId="0" applyNumberFormat="0" applyBorder="0" applyAlignment="0" applyProtection="0"/>
    <xf numFmtId="0" fontId="22" fillId="32" borderId="0" applyNumberFormat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181">
    <xf numFmtId="0" fontId="3" fillId="0" borderId="0" xfId="0" applyFont="1"/>
    <xf numFmtId="4" fontId="3" fillId="0" borderId="1" xfId="0" applyNumberFormat="1" applyFont="1" applyFill="1" applyBorder="1" applyAlignment="1">
      <alignment horizontal="right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4" fontId="4" fillId="0" borderId="23" xfId="0" applyNumberFormat="1" applyFont="1" applyBorder="1" applyAlignment="1">
      <alignment vertical="center" wrapText="1"/>
    </xf>
    <xf numFmtId="0" fontId="4" fillId="0" borderId="20" xfId="0" applyFont="1" applyBorder="1" applyAlignment="1">
      <alignment horizontal="center" vertical="top" wrapText="1"/>
    </xf>
    <xf numFmtId="4" fontId="4" fillId="0" borderId="22" xfId="0" applyNumberFormat="1" applyFont="1" applyBorder="1" applyAlignment="1">
      <alignment vertical="center" wrapText="1"/>
    </xf>
    <xf numFmtId="0" fontId="4" fillId="0" borderId="11" xfId="0" applyFont="1" applyBorder="1" applyAlignment="1">
      <alignment horizontal="center"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9" xfId="0" applyFont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/>
    </xf>
    <xf numFmtId="0" fontId="25" fillId="0" borderId="1" xfId="0" applyFont="1" applyFill="1" applyBorder="1" applyAlignment="1">
      <alignment horizontal="left" vertical="top" wrapText="1"/>
    </xf>
    <xf numFmtId="0" fontId="26" fillId="0" borderId="1" xfId="0" applyFont="1" applyFill="1" applyBorder="1" applyAlignment="1">
      <alignment vertical="top" wrapText="1"/>
    </xf>
    <xf numFmtId="4" fontId="26" fillId="0" borderId="1" xfId="0" applyNumberFormat="1" applyFont="1" applyFill="1" applyBorder="1" applyAlignment="1">
      <alignment horizontal="right"/>
    </xf>
    <xf numFmtId="0" fontId="3" fillId="0" borderId="0" xfId="0" applyFont="1" applyFill="1"/>
    <xf numFmtId="0" fontId="3" fillId="0" borderId="15" xfId="0" applyFont="1" applyBorder="1"/>
    <xf numFmtId="4" fontId="3" fillId="0" borderId="0" xfId="0" applyNumberFormat="1" applyFont="1"/>
    <xf numFmtId="0" fontId="4" fillId="0" borderId="12" xfId="0" applyFont="1" applyBorder="1" applyAlignment="1">
      <alignment horizontal="center" vertical="top" wrapText="1"/>
    </xf>
    <xf numFmtId="0" fontId="3" fillId="0" borderId="25" xfId="0" applyFont="1" applyBorder="1"/>
    <xf numFmtId="0" fontId="3" fillId="0" borderId="24" xfId="0" applyFont="1" applyBorder="1"/>
    <xf numFmtId="0" fontId="3" fillId="0" borderId="19" xfId="0" applyFont="1" applyBorder="1"/>
    <xf numFmtId="0" fontId="3" fillId="0" borderId="20" xfId="0" applyFont="1" applyBorder="1"/>
    <xf numFmtId="0" fontId="4" fillId="0" borderId="23" xfId="0" applyFont="1" applyBorder="1" applyAlignment="1">
      <alignment horizontal="left" vertical="center" wrapText="1"/>
    </xf>
    <xf numFmtId="0" fontId="3" fillId="0" borderId="16" xfId="0" applyFont="1" applyBorder="1" applyAlignment="1"/>
    <xf numFmtId="0" fontId="3" fillId="0" borderId="17" xfId="0" applyFont="1" applyBorder="1" applyAlignment="1"/>
    <xf numFmtId="0" fontId="3" fillId="0" borderId="18" xfId="0" applyFont="1" applyBorder="1" applyAlignment="1"/>
    <xf numFmtId="0" fontId="3" fillId="0" borderId="19" xfId="0" applyFont="1" applyBorder="1" applyAlignment="1">
      <alignment vertical="center"/>
    </xf>
    <xf numFmtId="0" fontId="4" fillId="33" borderId="20" xfId="0" applyFont="1" applyFill="1" applyBorder="1" applyAlignment="1">
      <alignment vertical="center"/>
    </xf>
    <xf numFmtId="0" fontId="4" fillId="33" borderId="12" xfId="0" applyFont="1" applyFill="1" applyBorder="1" applyAlignment="1">
      <alignment horizontal="center" vertical="center" wrapText="1"/>
    </xf>
    <xf numFmtId="0" fontId="4" fillId="33" borderId="11" xfId="0" applyFont="1" applyFill="1" applyBorder="1" applyAlignment="1">
      <alignment horizontal="center" vertical="center" wrapText="1"/>
    </xf>
    <xf numFmtId="0" fontId="4" fillId="33" borderId="19" xfId="0" applyFont="1" applyFill="1" applyBorder="1" applyAlignment="1">
      <alignment horizontal="center" vertical="center" wrapText="1"/>
    </xf>
    <xf numFmtId="0" fontId="4" fillId="33" borderId="1" xfId="0" applyFont="1" applyFill="1" applyBorder="1" applyAlignment="1">
      <alignment horizontal="center" vertical="center" wrapText="1"/>
    </xf>
    <xf numFmtId="0" fontId="4" fillId="33" borderId="20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4" fontId="3" fillId="0" borderId="12" xfId="0" applyNumberFormat="1" applyFont="1" applyFill="1" applyBorder="1" applyAlignment="1">
      <alignment horizontal="right" vertical="center"/>
    </xf>
    <xf numFmtId="4" fontId="3" fillId="0" borderId="11" xfId="0" applyNumberFormat="1" applyFont="1" applyFill="1" applyBorder="1" applyAlignment="1">
      <alignment horizontal="right" vertical="center"/>
    </xf>
    <xf numFmtId="4" fontId="3" fillId="0" borderId="19" xfId="0" applyNumberFormat="1" applyFont="1" applyFill="1" applyBorder="1" applyAlignment="1">
      <alignment horizontal="right" vertical="center"/>
    </xf>
    <xf numFmtId="10" fontId="3" fillId="0" borderId="1" xfId="0" applyNumberFormat="1" applyFont="1" applyFill="1" applyBorder="1" applyAlignment="1">
      <alignment horizontal="right" vertical="center"/>
    </xf>
    <xf numFmtId="4" fontId="3" fillId="0" borderId="1" xfId="0" applyNumberFormat="1" applyFont="1" applyFill="1" applyBorder="1" applyAlignment="1">
      <alignment horizontal="right" vertical="center"/>
    </xf>
    <xf numFmtId="4" fontId="3" fillId="0" borderId="20" xfId="0" applyNumberFormat="1" applyFont="1" applyFill="1" applyBorder="1" applyAlignment="1">
      <alignment horizontal="right" vertical="center"/>
    </xf>
    <xf numFmtId="10" fontId="3" fillId="0" borderId="2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4" fillId="0" borderId="20" xfId="0" applyFont="1" applyFill="1" applyBorder="1" applyAlignment="1">
      <alignment vertical="center" wrapText="1"/>
    </xf>
    <xf numFmtId="4" fontId="4" fillId="0" borderId="12" xfId="0" applyNumberFormat="1" applyFont="1" applyFill="1" applyBorder="1" applyAlignment="1">
      <alignment horizontal="right" vertical="center"/>
    </xf>
    <xf numFmtId="4" fontId="4" fillId="0" borderId="11" xfId="0" applyNumberFormat="1" applyFont="1" applyFill="1" applyBorder="1" applyAlignment="1">
      <alignment horizontal="right" vertical="center"/>
    </xf>
    <xf numFmtId="4" fontId="4" fillId="0" borderId="19" xfId="0" applyNumberFormat="1" applyFont="1" applyFill="1" applyBorder="1" applyAlignment="1">
      <alignment horizontal="right" vertical="center"/>
    </xf>
    <xf numFmtId="10" fontId="4" fillId="0" borderId="1" xfId="0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 applyAlignment="1">
      <alignment horizontal="right" vertical="center"/>
    </xf>
    <xf numFmtId="4" fontId="4" fillId="0" borderId="20" xfId="0" applyNumberFormat="1" applyFont="1" applyFill="1" applyBorder="1" applyAlignment="1">
      <alignment horizontal="right" vertical="center"/>
    </xf>
    <xf numFmtId="10" fontId="4" fillId="34" borderId="20" xfId="0" applyNumberFormat="1" applyFont="1" applyFill="1" applyBorder="1" applyAlignment="1">
      <alignment horizontal="right" vertical="center"/>
    </xf>
    <xf numFmtId="0" fontId="3" fillId="0" borderId="19" xfId="0" applyFont="1" applyBorder="1" applyAlignment="1">
      <alignment horizontal="left" vertical="center" wrapText="1"/>
    </xf>
    <xf numFmtId="0" fontId="3" fillId="0" borderId="2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165" fontId="3" fillId="0" borderId="1" xfId="0" applyNumberFormat="1" applyFont="1" applyBorder="1" applyAlignment="1">
      <alignment horizontal="right" vertical="center"/>
    </xf>
    <xf numFmtId="165" fontId="3" fillId="0" borderId="20" xfId="0" applyNumberFormat="1" applyFont="1" applyBorder="1" applyAlignment="1">
      <alignment horizontal="right" vertical="center"/>
    </xf>
    <xf numFmtId="165" fontId="3" fillId="0" borderId="19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horizontal="right" vertical="center"/>
    </xf>
    <xf numFmtId="165" fontId="3" fillId="0" borderId="12" xfId="0" applyNumberFormat="1" applyFont="1" applyBorder="1" applyAlignment="1">
      <alignment horizontal="right" vertical="center"/>
    </xf>
    <xf numFmtId="0" fontId="4" fillId="33" borderId="20" xfId="0" applyFont="1" applyFill="1" applyBorder="1" applyAlignment="1">
      <alignment vertical="center" wrapText="1"/>
    </xf>
    <xf numFmtId="0" fontId="4" fillId="33" borderId="12" xfId="0" applyFont="1" applyFill="1" applyBorder="1" applyAlignment="1">
      <alignment vertical="center" wrapText="1"/>
    </xf>
    <xf numFmtId="0" fontId="4" fillId="33" borderId="11" xfId="0" applyFont="1" applyFill="1" applyBorder="1" applyAlignment="1">
      <alignment vertical="center" wrapText="1"/>
    </xf>
    <xf numFmtId="0" fontId="4" fillId="33" borderId="19" xfId="0" applyFont="1" applyFill="1" applyBorder="1" applyAlignment="1">
      <alignment vertical="center" wrapText="1"/>
    </xf>
    <xf numFmtId="0" fontId="4" fillId="33" borderId="1" xfId="0" applyFont="1" applyFill="1" applyBorder="1" applyAlignment="1">
      <alignment vertical="center" wrapText="1"/>
    </xf>
    <xf numFmtId="165" fontId="3" fillId="33" borderId="1" xfId="0" applyNumberFormat="1" applyFont="1" applyFill="1" applyBorder="1" applyAlignment="1">
      <alignment horizontal="right" vertical="center" wrapText="1"/>
    </xf>
    <xf numFmtId="165" fontId="3" fillId="33" borderId="20" xfId="0" applyNumberFormat="1" applyFont="1" applyFill="1" applyBorder="1" applyAlignment="1">
      <alignment horizontal="right" vertical="center" wrapText="1"/>
    </xf>
    <xf numFmtId="165" fontId="3" fillId="33" borderId="19" xfId="0" applyNumberFormat="1" applyFont="1" applyFill="1" applyBorder="1" applyAlignment="1">
      <alignment horizontal="right" vertical="center" wrapText="1"/>
    </xf>
    <xf numFmtId="4" fontId="4" fillId="33" borderId="1" xfId="0" applyNumberFormat="1" applyFont="1" applyFill="1" applyBorder="1" applyAlignment="1">
      <alignment vertical="center" wrapText="1"/>
    </xf>
    <xf numFmtId="165" fontId="3" fillId="33" borderId="20" xfId="0" applyNumberFormat="1" applyFont="1" applyFill="1" applyBorder="1" applyAlignment="1">
      <alignment vertical="center" wrapText="1"/>
    </xf>
    <xf numFmtId="165" fontId="3" fillId="33" borderId="19" xfId="0" applyNumberFormat="1" applyFont="1" applyFill="1" applyBorder="1" applyAlignment="1">
      <alignment vertical="center" wrapText="1"/>
    </xf>
    <xf numFmtId="165" fontId="3" fillId="33" borderId="12" xfId="0" applyNumberFormat="1" applyFont="1" applyFill="1" applyBorder="1" applyAlignment="1">
      <alignment vertical="center" wrapText="1"/>
    </xf>
    <xf numFmtId="0" fontId="23" fillId="0" borderId="19" xfId="0" applyFont="1" applyFill="1" applyBorder="1" applyAlignment="1">
      <alignment horizontal="left" vertical="center" wrapText="1"/>
    </xf>
    <xf numFmtId="0" fontId="24" fillId="0" borderId="12" xfId="0" applyFont="1" applyFill="1" applyBorder="1" applyAlignment="1">
      <alignment vertical="center" wrapText="1"/>
    </xf>
    <xf numFmtId="0" fontId="24" fillId="0" borderId="11" xfId="0" applyFont="1" applyFill="1" applyBorder="1" applyAlignment="1">
      <alignment vertical="center" wrapText="1"/>
    </xf>
    <xf numFmtId="0" fontId="24" fillId="0" borderId="19" xfId="0" applyFont="1" applyFill="1" applyBorder="1" applyAlignment="1">
      <alignment vertical="center" wrapText="1"/>
    </xf>
    <xf numFmtId="0" fontId="24" fillId="0" borderId="1" xfId="0" applyFont="1" applyFill="1" applyBorder="1" applyAlignment="1">
      <alignment vertical="center" wrapText="1"/>
    </xf>
    <xf numFmtId="165" fontId="23" fillId="0" borderId="1" xfId="0" applyNumberFormat="1" applyFont="1" applyBorder="1" applyAlignment="1">
      <alignment vertical="center" wrapText="1"/>
    </xf>
    <xf numFmtId="165" fontId="23" fillId="0" borderId="20" xfId="0" applyNumberFormat="1" applyFont="1" applyBorder="1" applyAlignment="1">
      <alignment vertical="center" wrapText="1"/>
    </xf>
    <xf numFmtId="4" fontId="3" fillId="0" borderId="19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/>
    </xf>
    <xf numFmtId="0" fontId="24" fillId="0" borderId="20" xfId="0" applyFont="1" applyFill="1" applyBorder="1" applyAlignment="1">
      <alignment vertical="center" wrapText="1"/>
    </xf>
    <xf numFmtId="4" fontId="3" fillId="0" borderId="19" xfId="0" applyNumberFormat="1" applyFont="1" applyBorder="1" applyAlignment="1">
      <alignment horizontal="right" vertical="center"/>
    </xf>
    <xf numFmtId="4" fontId="4" fillId="0" borderId="19" xfId="0" applyNumberFormat="1" applyFont="1" applyBorder="1" applyAlignment="1">
      <alignment horizontal="right" vertical="center"/>
    </xf>
    <xf numFmtId="4" fontId="4" fillId="0" borderId="20" xfId="0" applyNumberFormat="1" applyFont="1" applyBorder="1" applyAlignment="1">
      <alignment horizontal="right" vertical="center"/>
    </xf>
    <xf numFmtId="10" fontId="4" fillId="0" borderId="20" xfId="0" applyNumberFormat="1" applyFont="1" applyFill="1" applyBorder="1" applyAlignment="1">
      <alignment horizontal="right" vertical="center"/>
    </xf>
    <xf numFmtId="4" fontId="4" fillId="0" borderId="12" xfId="0" applyNumberFormat="1" applyFont="1" applyBorder="1" applyAlignment="1">
      <alignment horizontal="right" vertical="center"/>
    </xf>
    <xf numFmtId="0" fontId="3" fillId="0" borderId="21" xfId="0" applyFont="1" applyBorder="1" applyAlignment="1">
      <alignment vertical="center"/>
    </xf>
    <xf numFmtId="4" fontId="4" fillId="0" borderId="12" xfId="0" applyNumberFormat="1" applyFont="1" applyBorder="1" applyAlignment="1">
      <alignment vertical="center" wrapText="1"/>
    </xf>
    <xf numFmtId="4" fontId="4" fillId="0" borderId="11" xfId="0" applyNumberFormat="1" applyFont="1" applyBorder="1" applyAlignment="1">
      <alignment vertical="center" wrapText="1"/>
    </xf>
    <xf numFmtId="4" fontId="4" fillId="0" borderId="21" xfId="0" applyNumberFormat="1" applyFont="1" applyBorder="1" applyAlignment="1">
      <alignment vertical="center" wrapText="1"/>
    </xf>
    <xf numFmtId="10" fontId="4" fillId="0" borderId="22" xfId="0" applyNumberFormat="1" applyFont="1" applyFill="1" applyBorder="1" applyAlignment="1">
      <alignment horizontal="right" vertical="center"/>
    </xf>
    <xf numFmtId="10" fontId="4" fillId="34" borderId="23" xfId="0" applyNumberFormat="1" applyFont="1" applyFill="1" applyBorder="1" applyAlignment="1">
      <alignment horizontal="right" vertical="center"/>
    </xf>
    <xf numFmtId="4" fontId="4" fillId="0" borderId="26" xfId="0" applyNumberFormat="1" applyFont="1" applyBorder="1" applyAlignment="1">
      <alignment vertical="center" wrapText="1"/>
    </xf>
    <xf numFmtId="0" fontId="3" fillId="0" borderId="13" xfId="0" applyFont="1" applyBorder="1" applyAlignment="1">
      <alignment horizontal="center"/>
    </xf>
    <xf numFmtId="0" fontId="3" fillId="0" borderId="13" xfId="0" applyFont="1" applyBorder="1"/>
    <xf numFmtId="43" fontId="4" fillId="0" borderId="1" xfId="45" applyFont="1" applyBorder="1" applyAlignment="1">
      <alignment horizontal="center" vertical="top" wrapText="1"/>
    </xf>
    <xf numFmtId="43" fontId="4" fillId="33" borderId="1" xfId="45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/>
    </xf>
    <xf numFmtId="4" fontId="4" fillId="0" borderId="1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2" fontId="4" fillId="0" borderId="1" xfId="0" applyNumberFormat="1" applyFont="1" applyFill="1" applyBorder="1" applyAlignment="1">
      <alignment horizontal="right" vertical="top" wrapText="1"/>
    </xf>
    <xf numFmtId="4" fontId="4" fillId="0" borderId="1" xfId="31" applyNumberFormat="1" applyFont="1" applyFill="1" applyBorder="1" applyAlignment="1">
      <alignment horizontal="center" vertical="top" wrapText="1"/>
    </xf>
    <xf numFmtId="0" fontId="3" fillId="0" borderId="0" xfId="0" applyFont="1" applyFill="1" applyAlignment="1">
      <alignment wrapText="1"/>
    </xf>
    <xf numFmtId="0" fontId="3" fillId="0" borderId="29" xfId="0" applyFont="1" applyFill="1" applyBorder="1" applyAlignment="1">
      <alignment wrapText="1"/>
    </xf>
    <xf numFmtId="0" fontId="3" fillId="0" borderId="14" xfId="0" applyFont="1" applyFill="1" applyBorder="1" applyAlignment="1">
      <alignment horizontal="left" vertical="top" wrapText="1"/>
    </xf>
    <xf numFmtId="0" fontId="3" fillId="0" borderId="14" xfId="0" applyFont="1" applyFill="1" applyBorder="1" applyAlignment="1">
      <alignment horizontal="center" vertical="top" wrapText="1"/>
    </xf>
    <xf numFmtId="0" fontId="4" fillId="0" borderId="14" xfId="0" applyFont="1" applyFill="1" applyBorder="1" applyAlignment="1">
      <alignment horizontal="center" vertical="top" wrapText="1"/>
    </xf>
    <xf numFmtId="2" fontId="4" fillId="0" borderId="14" xfId="0" applyNumberFormat="1" applyFont="1" applyFill="1" applyBorder="1" applyAlignment="1">
      <alignment horizontal="right" vertical="top" wrapText="1"/>
    </xf>
    <xf numFmtId="4" fontId="4" fillId="0" borderId="14" xfId="31" applyNumberFormat="1" applyFont="1" applyFill="1" applyBorder="1" applyAlignment="1">
      <alignment horizontal="center" vertical="top" wrapText="1"/>
    </xf>
    <xf numFmtId="4" fontId="4" fillId="0" borderId="14" xfId="0" applyNumberFormat="1" applyFont="1" applyFill="1" applyBorder="1" applyAlignment="1">
      <alignment horizontal="center" vertical="top" wrapText="1"/>
    </xf>
    <xf numFmtId="4" fontId="3" fillId="0" borderId="29" xfId="0" applyNumberFormat="1" applyFont="1" applyFill="1" applyBorder="1" applyAlignment="1">
      <alignment wrapText="1"/>
    </xf>
    <xf numFmtId="4" fontId="3" fillId="0" borderId="14" xfId="31" applyNumberFormat="1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right" wrapText="1"/>
    </xf>
    <xf numFmtId="2" fontId="3" fillId="0" borderId="0" xfId="0" applyNumberFormat="1" applyFont="1" applyFill="1" applyBorder="1" applyAlignment="1">
      <alignment vertical="top" wrapText="1"/>
    </xf>
    <xf numFmtId="2" fontId="3" fillId="0" borderId="27" xfId="0" applyNumberFormat="1" applyFont="1" applyFill="1" applyBorder="1" applyAlignment="1">
      <alignment vertical="top" wrapText="1"/>
    </xf>
    <xf numFmtId="2" fontId="3" fillId="0" borderId="28" xfId="0" applyNumberFormat="1" applyFont="1" applyFill="1" applyBorder="1" applyAlignment="1">
      <alignment vertical="top" wrapText="1"/>
    </xf>
    <xf numFmtId="4" fontId="4" fillId="0" borderId="0" xfId="0" applyNumberFormat="1" applyFont="1" applyFill="1" applyBorder="1" applyAlignment="1">
      <alignment vertical="top" wrapText="1"/>
    </xf>
    <xf numFmtId="0" fontId="4" fillId="0" borderId="0" xfId="0" applyFont="1" applyFill="1" applyBorder="1" applyAlignment="1">
      <alignment wrapText="1"/>
    </xf>
    <xf numFmtId="10" fontId="4" fillId="0" borderId="0" xfId="0" applyNumberFormat="1" applyFont="1" applyFill="1" applyBorder="1" applyAlignment="1">
      <alignment vertical="top" wrapText="1"/>
    </xf>
    <xf numFmtId="9" fontId="4" fillId="0" borderId="0" xfId="0" applyNumberFormat="1" applyFont="1" applyFill="1" applyBorder="1" applyAlignment="1">
      <alignment vertical="top" wrapText="1"/>
    </xf>
    <xf numFmtId="1" fontId="4" fillId="34" borderId="1" xfId="0" applyNumberFormat="1" applyFont="1" applyFill="1" applyBorder="1" applyAlignment="1">
      <alignment horizontal="justify" vertical="top"/>
    </xf>
    <xf numFmtId="0" fontId="4" fillId="34" borderId="1" xfId="0" applyFont="1" applyFill="1" applyBorder="1" applyAlignment="1">
      <alignment horizontal="left" vertical="top"/>
    </xf>
    <xf numFmtId="0" fontId="4" fillId="34" borderId="1" xfId="0" applyFont="1" applyFill="1" applyBorder="1" applyAlignment="1">
      <alignment horizontal="justify" vertical="top"/>
    </xf>
    <xf numFmtId="0" fontId="0" fillId="0" borderId="0" xfId="0" applyAlignment="1">
      <alignment vertical="top"/>
    </xf>
    <xf numFmtId="0" fontId="0" fillId="0" borderId="1" xfId="0" applyNumberFormat="1" applyBorder="1" applyAlignment="1">
      <alignment horizontal="justify" vertical="top"/>
    </xf>
    <xf numFmtId="4" fontId="0" fillId="0" borderId="1" xfId="0" applyNumberFormat="1" applyBorder="1" applyAlignment="1">
      <alignment horizontal="right" vertical="top"/>
    </xf>
    <xf numFmtId="4" fontId="0" fillId="0" borderId="1" xfId="0" applyNumberFormat="1" applyFill="1" applyBorder="1" applyAlignment="1">
      <alignment horizontal="right" vertical="top"/>
    </xf>
    <xf numFmtId="0" fontId="0" fillId="34" borderId="1" xfId="0" applyNumberFormat="1" applyFill="1" applyBorder="1" applyAlignment="1">
      <alignment horizontal="center" vertical="top"/>
    </xf>
    <xf numFmtId="0" fontId="0" fillId="34" borderId="1" xfId="0" applyNumberFormat="1" applyFill="1" applyBorder="1" applyAlignment="1">
      <alignment horizontal="justify" vertical="top"/>
    </xf>
    <xf numFmtId="4" fontId="0" fillId="34" borderId="1" xfId="0" applyNumberFormat="1" applyFill="1" applyBorder="1" applyAlignment="1">
      <alignment horizontal="right" vertical="top"/>
    </xf>
    <xf numFmtId="10" fontId="4" fillId="35" borderId="14" xfId="0" applyNumberFormat="1" applyFont="1" applyFill="1" applyBorder="1" applyAlignment="1">
      <alignment horizontal="center" vertical="top" wrapText="1"/>
    </xf>
    <xf numFmtId="4" fontId="4" fillId="35" borderId="14" xfId="0" applyNumberFormat="1" applyFont="1" applyFill="1" applyBorder="1" applyAlignment="1">
      <alignment horizontal="right" vertical="top"/>
    </xf>
    <xf numFmtId="3" fontId="0" fillId="0" borderId="1" xfId="0" applyNumberFormat="1" applyBorder="1" applyAlignment="1">
      <alignment horizontal="right" vertical="top"/>
    </xf>
    <xf numFmtId="3" fontId="0" fillId="34" borderId="1" xfId="0" applyNumberFormat="1" applyFill="1" applyBorder="1" applyAlignment="1">
      <alignment horizontal="right" vertical="top"/>
    </xf>
    <xf numFmtId="4" fontId="0" fillId="36" borderId="1" xfId="0" applyNumberFormat="1" applyFill="1" applyBorder="1" applyAlignment="1">
      <alignment horizontal="right" vertical="top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1" fontId="27" fillId="0" borderId="14" xfId="47" applyNumberFormat="1" applyFont="1" applyFill="1" applyBorder="1" applyAlignment="1">
      <alignment horizontal="center" vertical="center" wrapText="1"/>
    </xf>
    <xf numFmtId="49" fontId="27" fillId="0" borderId="14" xfId="47" applyNumberFormat="1" applyFont="1" applyFill="1" applyBorder="1" applyAlignment="1">
      <alignment horizontal="center" vertical="center" wrapText="1"/>
    </xf>
    <xf numFmtId="1" fontId="27" fillId="0" borderId="14" xfId="47" applyNumberFormat="1" applyFont="1" applyFill="1" applyBorder="1" applyAlignment="1">
      <alignment horizontal="left" vertical="center" wrapText="1"/>
    </xf>
    <xf numFmtId="4" fontId="27" fillId="0" borderId="14" xfId="49" applyNumberFormat="1" applyFont="1" applyFill="1" applyBorder="1" applyAlignment="1">
      <alignment horizontal="center" vertical="center" wrapText="1"/>
    </xf>
    <xf numFmtId="1" fontId="27" fillId="0" borderId="1" xfId="47" applyNumberFormat="1" applyFont="1" applyFill="1" applyBorder="1" applyAlignment="1">
      <alignment horizontal="center" vertical="center" wrapText="1"/>
    </xf>
    <xf numFmtId="49" fontId="27" fillId="0" borderId="1" xfId="47" applyNumberFormat="1" applyFont="1" applyFill="1" applyBorder="1" applyAlignment="1">
      <alignment horizontal="center" vertical="center" wrapText="1"/>
    </xf>
    <xf numFmtId="1" fontId="27" fillId="0" borderId="1" xfId="47" applyNumberFormat="1" applyFont="1" applyFill="1" applyBorder="1" applyAlignment="1">
      <alignment horizontal="left" vertical="center" wrapText="1"/>
    </xf>
    <xf numFmtId="4" fontId="27" fillId="0" borderId="1" xfId="49" applyNumberFormat="1" applyFont="1" applyFill="1" applyBorder="1" applyAlignment="1">
      <alignment horizontal="center" vertical="center" wrapText="1"/>
    </xf>
    <xf numFmtId="4" fontId="0" fillId="37" borderId="1" xfId="0" applyNumberFormat="1" applyFill="1" applyBorder="1" applyAlignment="1">
      <alignment horizontal="right" vertical="top"/>
    </xf>
    <xf numFmtId="3" fontId="0" fillId="37" borderId="1" xfId="0" applyNumberFormat="1" applyFill="1" applyBorder="1" applyAlignment="1">
      <alignment horizontal="right" vertical="top"/>
    </xf>
    <xf numFmtId="0" fontId="0" fillId="37" borderId="0" xfId="0" applyFill="1" applyAlignment="1">
      <alignment vertical="top"/>
    </xf>
    <xf numFmtId="0" fontId="0" fillId="37" borderId="1" xfId="0" applyNumberFormat="1" applyFill="1" applyBorder="1" applyAlignment="1">
      <alignment horizontal="justify" vertical="top"/>
    </xf>
    <xf numFmtId="1" fontId="27" fillId="37" borderId="1" xfId="47" applyNumberFormat="1" applyFont="1" applyFill="1" applyBorder="1" applyAlignment="1">
      <alignment horizontal="center" vertical="center" wrapText="1"/>
    </xf>
    <xf numFmtId="49" fontId="27" fillId="37" borderId="1" xfId="47" applyNumberFormat="1" applyFont="1" applyFill="1" applyBorder="1" applyAlignment="1">
      <alignment horizontal="center" vertical="center" wrapText="1"/>
    </xf>
    <xf numFmtId="1" fontId="27" fillId="37" borderId="1" xfId="47" applyNumberFormat="1" applyFont="1" applyFill="1" applyBorder="1" applyAlignment="1">
      <alignment horizontal="left" vertical="center" wrapText="1"/>
    </xf>
    <xf numFmtId="4" fontId="27" fillId="37" borderId="1" xfId="49" applyNumberFormat="1" applyFont="1" applyFill="1" applyBorder="1" applyAlignment="1">
      <alignment horizontal="center" vertical="center" wrapText="1"/>
    </xf>
    <xf numFmtId="1" fontId="27" fillId="37" borderId="14" xfId="47" applyNumberFormat="1" applyFont="1" applyFill="1" applyBorder="1" applyAlignment="1">
      <alignment horizontal="center" vertical="center" wrapText="1"/>
    </xf>
    <xf numFmtId="49" fontId="27" fillId="37" borderId="14" xfId="47" applyNumberFormat="1" applyFont="1" applyFill="1" applyBorder="1" applyAlignment="1">
      <alignment horizontal="center" vertical="center" wrapText="1"/>
    </xf>
    <xf numFmtId="1" fontId="27" fillId="37" borderId="14" xfId="47" applyNumberFormat="1" applyFont="1" applyFill="1" applyBorder="1" applyAlignment="1">
      <alignment horizontal="left" vertical="center" wrapText="1"/>
    </xf>
    <xf numFmtId="4" fontId="27" fillId="37" borderId="14" xfId="49" applyNumberFormat="1" applyFont="1" applyFill="1" applyBorder="1" applyAlignment="1">
      <alignment horizontal="center" vertical="center" wrapText="1"/>
    </xf>
    <xf numFmtId="1" fontId="27" fillId="37" borderId="1" xfId="56" applyNumberFormat="1" applyFont="1" applyFill="1" applyBorder="1" applyAlignment="1">
      <alignment horizontal="center" vertical="center" wrapText="1"/>
    </xf>
    <xf numFmtId="49" fontId="27" fillId="37" borderId="1" xfId="56" applyNumberFormat="1" applyFont="1" applyFill="1" applyBorder="1" applyAlignment="1">
      <alignment horizontal="center" vertical="center" wrapText="1"/>
    </xf>
    <xf numFmtId="1" fontId="27" fillId="37" borderId="1" xfId="56" applyNumberFormat="1" applyFont="1" applyFill="1" applyBorder="1" applyAlignment="1">
      <alignment horizontal="left" vertical="center" wrapText="1"/>
    </xf>
    <xf numFmtId="4" fontId="27" fillId="37" borderId="1" xfId="61" applyNumberFormat="1" applyFont="1" applyFill="1" applyBorder="1" applyAlignment="1">
      <alignment horizontal="center" vertical="center" wrapText="1"/>
    </xf>
    <xf numFmtId="1" fontId="27" fillId="37" borderId="14" xfId="56" applyNumberFormat="1" applyFont="1" applyFill="1" applyBorder="1" applyAlignment="1">
      <alignment horizontal="center" vertical="center" wrapText="1"/>
    </xf>
    <xf numFmtId="49" fontId="27" fillId="37" borderId="14" xfId="56" applyNumberFormat="1" applyFont="1" applyFill="1" applyBorder="1" applyAlignment="1">
      <alignment horizontal="center" vertical="center" wrapText="1"/>
    </xf>
    <xf numFmtId="1" fontId="27" fillId="37" borderId="14" xfId="56" applyNumberFormat="1" applyFont="1" applyFill="1" applyBorder="1" applyAlignment="1">
      <alignment horizontal="left" vertical="center" wrapText="1"/>
    </xf>
    <xf numFmtId="4" fontId="27" fillId="37" borderId="14" xfId="61" applyNumberFormat="1" applyFont="1" applyFill="1" applyBorder="1" applyAlignment="1">
      <alignment horizontal="center" vertical="center" wrapText="1"/>
    </xf>
    <xf numFmtId="0" fontId="27" fillId="37" borderId="0" xfId="47" applyFont="1" applyFill="1" applyAlignment="1">
      <alignment horizontal="center" vertical="center"/>
    </xf>
    <xf numFmtId="4" fontId="27" fillId="37" borderId="14" xfId="57" applyNumberFormat="1" applyFont="1" applyFill="1" applyBorder="1" applyAlignment="1">
      <alignment horizontal="center" vertical="center" wrapText="1"/>
    </xf>
  </cellXfs>
  <cellStyles count="65">
    <cellStyle name="0,0_x000d__x000a_NA_x000d__x000a_" xfId="1"/>
    <cellStyle name="20% - Colore 1" xfId="2" builtinId="30" customBuiltin="1"/>
    <cellStyle name="20% - Colore 2" xfId="3" builtinId="34" customBuiltin="1"/>
    <cellStyle name="20% - Colore 3" xfId="4" builtinId="38" customBuiltin="1"/>
    <cellStyle name="20% - Colore 4" xfId="5" builtinId="42" customBuiltin="1"/>
    <cellStyle name="20% - Colore 5" xfId="6" builtinId="46" customBuiltin="1"/>
    <cellStyle name="20% - Colore 6" xfId="7" builtinId="50" customBuiltin="1"/>
    <cellStyle name="40% - Colore 1" xfId="8" builtinId="31" customBuiltin="1"/>
    <cellStyle name="40% - Colore 2" xfId="9" builtinId="35" customBuiltin="1"/>
    <cellStyle name="40% - Colore 3" xfId="10" builtinId="39" customBuiltin="1"/>
    <cellStyle name="40% - Colore 4" xfId="11" builtinId="43" customBuiltin="1"/>
    <cellStyle name="40% - Colore 5" xfId="12" builtinId="47" customBuiltin="1"/>
    <cellStyle name="40% - Colore 6" xfId="13" builtinId="51" customBuiltin="1"/>
    <cellStyle name="60% - Colore 1" xfId="14" builtinId="32" customBuiltin="1"/>
    <cellStyle name="60% - Colore 2" xfId="15" builtinId="36" customBuiltin="1"/>
    <cellStyle name="60% - Colore 3" xfId="16" builtinId="40" customBuiltin="1"/>
    <cellStyle name="60% - Colore 4" xfId="17" builtinId="44" customBuiltin="1"/>
    <cellStyle name="60% - Colore 5" xfId="18" builtinId="48" customBuiltin="1"/>
    <cellStyle name="60% - Colore 6" xfId="19" builtinId="52" customBuiltin="1"/>
    <cellStyle name="Calcolo" xfId="20" builtinId="22" customBuiltin="1"/>
    <cellStyle name="Cella collegata" xfId="21" builtinId="24" customBuiltin="1"/>
    <cellStyle name="Cella da controllare" xfId="22" builtinId="23" customBuiltin="1"/>
    <cellStyle name="Colore 1" xfId="23" builtinId="29" customBuiltin="1"/>
    <cellStyle name="Colore 2" xfId="24" builtinId="33" customBuiltin="1"/>
    <cellStyle name="Colore 3" xfId="25" builtinId="37" customBuiltin="1"/>
    <cellStyle name="Colore 4" xfId="26" builtinId="41" customBuiltin="1"/>
    <cellStyle name="Colore 5" xfId="27" builtinId="45" customBuiltin="1"/>
    <cellStyle name="Colore 6" xfId="28" builtinId="49" customBuiltin="1"/>
    <cellStyle name="Comma 2" xfId="49"/>
    <cellStyle name="Comma 2 2" xfId="57"/>
    <cellStyle name="Comma 2 3" xfId="61"/>
    <cellStyle name="Euro" xfId="29"/>
    <cellStyle name="Euro 2" xfId="58"/>
    <cellStyle name="Euro 3" xfId="62"/>
    <cellStyle name="Euro 4" xfId="50"/>
    <cellStyle name="Input" xfId="30" builtinId="20" customBuiltin="1"/>
    <cellStyle name="Migliaia" xfId="31" builtinId="3"/>
    <cellStyle name="Migliaia 2" xfId="45"/>
    <cellStyle name="Neutrale" xfId="32" builtinId="28" customBuiltin="1"/>
    <cellStyle name="Normal 2" xfId="47"/>
    <cellStyle name="Normal 2 2" xfId="56"/>
    <cellStyle name="Normale" xfId="0" builtinId="0"/>
    <cellStyle name="Normale 2" xfId="48"/>
    <cellStyle name="Normale 3" xfId="46"/>
    <cellStyle name="Nota" xfId="33" builtinId="10" customBuiltin="1"/>
    <cellStyle name="Output" xfId="34" builtinId="21" customBuiltin="1"/>
    <cellStyle name="Percent 2" xfId="54"/>
    <cellStyle name="Percentuale 2" xfId="55"/>
    <cellStyle name="Percentuale 2 3" xfId="5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  <cellStyle name="Valuta 2" xfId="53"/>
    <cellStyle name="Valuta 2 2" xfId="60"/>
    <cellStyle name="Valuta 2 3" xfId="64"/>
    <cellStyle name="Valuta 4" xfId="52"/>
    <cellStyle name="Valuta 4 2" xfId="59"/>
    <cellStyle name="Valuta 4 3" xfId="63"/>
  </cellStyles>
  <dxfs count="0"/>
  <tableStyles count="0" defaultTableStyle="TableStyleMedium9" defaultPivotStyle="PivotStyleLight16"/>
  <colors>
    <mruColors>
      <color rgb="FFCCFFCC"/>
      <color rgb="FF66FF99"/>
      <color rgb="FFD6CDE1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/>
  <dimension ref="A1:AN417"/>
  <sheetViews>
    <sheetView showGridLines="0" showZeros="0" tabSelected="1" view="pageBreakPreview" zoomScale="85" zoomScaleSheetLayoutView="85" workbookViewId="0">
      <pane ySplit="2" topLeftCell="A3" activePane="bottomLeft" state="frozen"/>
      <selection pane="bottomLeft" activeCell="AJ31" sqref="AJ31"/>
    </sheetView>
  </sheetViews>
  <sheetFormatPr defaultRowHeight="12.75" x14ac:dyDescent="0.2"/>
  <cols>
    <col min="1" max="1" width="4.5703125" style="112" customWidth="1"/>
    <col min="2" max="2" width="15" style="122" bestFit="1" customWidth="1"/>
    <col min="3" max="3" width="61.85546875" style="123" customWidth="1"/>
    <col min="4" max="4" width="7.28515625" style="124" customWidth="1"/>
    <col min="5" max="5" width="11.140625" style="125" customWidth="1"/>
    <col min="6" max="6" width="2.28515625" style="112" customWidth="1"/>
    <col min="7" max="7" width="8.7109375" style="126" customWidth="1"/>
    <col min="8" max="8" width="8.7109375" style="127" customWidth="1"/>
    <col min="9" max="9" width="8.7109375" style="128" customWidth="1"/>
    <col min="10" max="10" width="9.140625" style="126" customWidth="1"/>
    <col min="11" max="11" width="11.85546875" style="126" customWidth="1"/>
    <col min="12" max="12" width="2" style="112" customWidth="1"/>
    <col min="13" max="13" width="11.7109375" style="129" customWidth="1"/>
    <col min="14" max="16" width="10" style="126" customWidth="1"/>
    <col min="17" max="17" width="12.28515625" style="126" customWidth="1"/>
    <col min="18" max="18" width="2.28515625" style="112" customWidth="1"/>
    <col min="19" max="20" width="10" style="126" customWidth="1"/>
    <col min="21" max="21" width="12.5703125" style="130" customWidth="1"/>
    <col min="22" max="22" width="3.5703125" style="112" bestFit="1" customWidth="1"/>
    <col min="23" max="23" width="13.85546875" style="126" customWidth="1"/>
    <col min="24" max="24" width="13.85546875" style="129" customWidth="1"/>
    <col min="25" max="27" width="11.42578125" style="129" customWidth="1"/>
    <col min="28" max="28" width="14.5703125" style="129" customWidth="1"/>
    <col min="29" max="29" width="16.85546875" style="112" customWidth="1"/>
    <col min="30" max="30" width="10" style="129" bestFit="1" customWidth="1"/>
    <col min="31" max="33" width="9.140625" style="129" customWidth="1"/>
    <col min="34" max="16384" width="9.140625" style="112"/>
  </cols>
  <sheetData>
    <row r="1" spans="1:33" s="107" customFormat="1" x14ac:dyDescent="0.2">
      <c r="A1" s="104" t="s">
        <v>51</v>
      </c>
      <c r="B1" s="104" t="s">
        <v>52</v>
      </c>
      <c r="C1" s="105" t="s">
        <v>53</v>
      </c>
      <c r="D1" s="105" t="s">
        <v>54</v>
      </c>
      <c r="E1" s="105" t="s">
        <v>55</v>
      </c>
      <c r="F1" s="103" t="s">
        <v>56</v>
      </c>
      <c r="G1" s="103" t="s">
        <v>57</v>
      </c>
      <c r="H1" s="106" t="s">
        <v>58</v>
      </c>
      <c r="I1" s="103" t="s">
        <v>59</v>
      </c>
      <c r="J1" s="105" t="s">
        <v>73</v>
      </c>
      <c r="K1" s="103" t="s">
        <v>74</v>
      </c>
      <c r="L1" s="103" t="s">
        <v>75</v>
      </c>
      <c r="M1" s="103" t="s">
        <v>76</v>
      </c>
      <c r="N1" s="105" t="s">
        <v>77</v>
      </c>
      <c r="O1" s="105" t="s">
        <v>78</v>
      </c>
      <c r="P1" s="105" t="s">
        <v>79</v>
      </c>
      <c r="Q1" s="106" t="s">
        <v>80</v>
      </c>
      <c r="R1" s="105" t="s">
        <v>81</v>
      </c>
      <c r="S1" s="105" t="s">
        <v>82</v>
      </c>
      <c r="T1" s="105" t="s">
        <v>829</v>
      </c>
      <c r="U1" s="105" t="s">
        <v>83</v>
      </c>
      <c r="V1" s="105" t="s">
        <v>84</v>
      </c>
      <c r="W1" s="105" t="s">
        <v>85</v>
      </c>
      <c r="X1" s="103" t="s">
        <v>86</v>
      </c>
      <c r="Y1" s="103" t="s">
        <v>87</v>
      </c>
      <c r="Z1" s="103" t="s">
        <v>88</v>
      </c>
      <c r="AA1" s="103" t="s">
        <v>89</v>
      </c>
      <c r="AB1" s="103" t="s">
        <v>90</v>
      </c>
      <c r="AD1" s="103"/>
      <c r="AE1" s="103"/>
      <c r="AF1" s="103"/>
      <c r="AG1" s="103"/>
    </row>
    <row r="2" spans="1:33" ht="51" x14ac:dyDescent="0.2">
      <c r="A2" s="108" t="s">
        <v>135</v>
      </c>
      <c r="B2" s="108" t="s">
        <v>0</v>
      </c>
      <c r="C2" s="108" t="s">
        <v>1</v>
      </c>
      <c r="D2" s="109" t="s">
        <v>2</v>
      </c>
      <c r="E2" s="110" t="s">
        <v>100</v>
      </c>
      <c r="F2" s="101"/>
      <c r="G2" s="109" t="s">
        <v>72</v>
      </c>
      <c r="H2" s="109" t="s">
        <v>103</v>
      </c>
      <c r="I2" s="109" t="s">
        <v>22</v>
      </c>
      <c r="J2" s="109" t="s">
        <v>21</v>
      </c>
      <c r="K2" s="109" t="s">
        <v>137</v>
      </c>
      <c r="L2" s="101"/>
      <c r="M2" s="111" t="s">
        <v>104</v>
      </c>
      <c r="N2" s="109" t="s">
        <v>101</v>
      </c>
      <c r="O2" s="109" t="s">
        <v>68</v>
      </c>
      <c r="P2" s="109" t="s">
        <v>69</v>
      </c>
      <c r="Q2" s="109" t="s">
        <v>136</v>
      </c>
      <c r="R2" s="101"/>
      <c r="S2" s="109" t="s">
        <v>70</v>
      </c>
      <c r="T2" s="109" t="s">
        <v>71</v>
      </c>
      <c r="U2" s="109" t="s">
        <v>105</v>
      </c>
      <c r="V2" s="101"/>
      <c r="W2" s="109" t="s">
        <v>102</v>
      </c>
      <c r="X2" s="111" t="s">
        <v>23</v>
      </c>
      <c r="Y2" s="111" t="s">
        <v>91</v>
      </c>
      <c r="Z2" s="111" t="s">
        <v>92</v>
      </c>
      <c r="AA2" s="111" t="s">
        <v>93</v>
      </c>
      <c r="AB2" s="111" t="s">
        <v>97</v>
      </c>
      <c r="AD2" s="111" t="s">
        <v>72</v>
      </c>
      <c r="AE2" s="111" t="s">
        <v>103</v>
      </c>
      <c r="AF2" s="111" t="s">
        <v>22</v>
      </c>
      <c r="AG2" s="111" t="s">
        <v>21</v>
      </c>
    </row>
    <row r="3" spans="1:33" x14ac:dyDescent="0.2">
      <c r="A3" s="114"/>
      <c r="B3" s="114"/>
      <c r="C3" s="115"/>
      <c r="D3" s="116"/>
      <c r="E3" s="117"/>
      <c r="F3" s="113"/>
      <c r="G3" s="144"/>
      <c r="H3" s="144"/>
      <c r="I3" s="144"/>
      <c r="J3" s="144"/>
      <c r="K3" s="116"/>
      <c r="L3" s="113"/>
      <c r="M3" s="118"/>
      <c r="N3" s="119"/>
      <c r="O3" s="119"/>
      <c r="P3" s="119"/>
      <c r="Q3" s="119"/>
      <c r="R3" s="120"/>
      <c r="S3" s="143"/>
      <c r="T3" s="143"/>
      <c r="U3" s="119"/>
      <c r="V3" s="120"/>
      <c r="W3" s="116"/>
      <c r="X3" s="118"/>
      <c r="Y3" s="118"/>
      <c r="Z3" s="118"/>
      <c r="AA3" s="118"/>
      <c r="AB3" s="118"/>
      <c r="AD3" s="121"/>
      <c r="AE3" s="121"/>
      <c r="AF3" s="121"/>
      <c r="AG3" s="121"/>
    </row>
    <row r="4" spans="1:33" s="136" customFormat="1" ht="12.75" customHeight="1" x14ac:dyDescent="0.2">
      <c r="A4" s="133" t="s">
        <v>106</v>
      </c>
      <c r="B4" s="134" t="s">
        <v>106</v>
      </c>
      <c r="C4" s="135" t="s">
        <v>138</v>
      </c>
      <c r="D4" s="135" t="s">
        <v>106</v>
      </c>
      <c r="E4" s="135" t="s">
        <v>106</v>
      </c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135"/>
      <c r="AD4" s="135"/>
      <c r="AE4" s="135"/>
      <c r="AF4" s="135"/>
      <c r="AG4" s="135"/>
    </row>
    <row r="5" spans="1:33" s="136" customFormat="1" ht="12.75" customHeight="1" x14ac:dyDescent="0.2">
      <c r="A5" s="163"/>
      <c r="B5" s="164" t="s">
        <v>139</v>
      </c>
      <c r="C5" s="165" t="s">
        <v>140</v>
      </c>
      <c r="D5" s="163"/>
      <c r="E5" s="166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7"/>
      <c r="R5" s="137"/>
      <c r="S5" s="137"/>
      <c r="T5" s="137"/>
      <c r="U5" s="137"/>
      <c r="V5" s="137"/>
      <c r="W5" s="137"/>
      <c r="X5" s="137"/>
      <c r="Y5" s="137"/>
      <c r="Z5" s="137"/>
      <c r="AA5" s="137"/>
      <c r="AB5" s="137"/>
      <c r="AC5" s="137"/>
      <c r="AD5" s="138"/>
      <c r="AE5" s="138"/>
      <c r="AF5" s="138"/>
      <c r="AG5" s="138"/>
    </row>
    <row r="6" spans="1:33" s="136" customFormat="1" ht="12.75" customHeight="1" x14ac:dyDescent="0.2">
      <c r="A6" s="167">
        <v>1</v>
      </c>
      <c r="B6" s="168" t="s">
        <v>141</v>
      </c>
      <c r="C6" s="169" t="s">
        <v>142</v>
      </c>
      <c r="D6" s="167" t="s">
        <v>109</v>
      </c>
      <c r="E6" s="170">
        <v>161.30000000000001</v>
      </c>
      <c r="F6" s="138"/>
      <c r="G6" s="147"/>
      <c r="H6" s="147"/>
      <c r="I6" s="147"/>
      <c r="J6" s="147"/>
      <c r="K6" s="138">
        <f>SUM(G6:J6)</f>
        <v>0</v>
      </c>
      <c r="L6" s="138"/>
      <c r="M6" s="138">
        <f>G6*$G$3+H6*$H$3+I6*$I$3+J6*$J$3</f>
        <v>0</v>
      </c>
      <c r="N6" s="147"/>
      <c r="O6" s="147"/>
      <c r="P6" s="147"/>
      <c r="Q6" s="138">
        <f>SUM(M6:P6)</f>
        <v>0</v>
      </c>
      <c r="R6" s="138"/>
      <c r="S6" s="138">
        <f>Q6*$S$3</f>
        <v>0</v>
      </c>
      <c r="T6" s="138">
        <f>(Q6+S6)*$T$3</f>
        <v>0</v>
      </c>
      <c r="U6" s="138">
        <f>Q6+S6+T6</f>
        <v>0</v>
      </c>
      <c r="V6" s="145"/>
      <c r="W6" s="138">
        <f>K6*E6</f>
        <v>0</v>
      </c>
      <c r="X6" s="138">
        <f>M6*E6</f>
        <v>0</v>
      </c>
      <c r="Y6" s="138">
        <f>(N6+O6+P6)*E6</f>
        <v>0</v>
      </c>
      <c r="Z6" s="138">
        <f>S6*E6</f>
        <v>0</v>
      </c>
      <c r="AA6" s="138">
        <f>T6*E6</f>
        <v>0</v>
      </c>
      <c r="AB6" s="138">
        <f>SUM(X6:AA6)</f>
        <v>0</v>
      </c>
      <c r="AC6" s="138"/>
      <c r="AD6" s="138">
        <f t="shared" ref="AD6:AD68" si="0">G6*$E6</f>
        <v>0</v>
      </c>
      <c r="AE6" s="138">
        <f t="shared" ref="AE6:AE68" si="1">H6*$E6</f>
        <v>0</v>
      </c>
      <c r="AF6" s="138">
        <f t="shared" ref="AF6:AF68" si="2">I6*$E6</f>
        <v>0</v>
      </c>
      <c r="AG6" s="138">
        <f t="shared" ref="AG6:AG68" si="3">J6*$E6</f>
        <v>0</v>
      </c>
    </row>
    <row r="7" spans="1:33" s="136" customFormat="1" ht="12.75" customHeight="1" x14ac:dyDescent="0.2">
      <c r="A7" s="163"/>
      <c r="B7" s="164" t="s">
        <v>143</v>
      </c>
      <c r="C7" s="165" t="s">
        <v>144</v>
      </c>
      <c r="D7" s="163"/>
      <c r="E7" s="166"/>
      <c r="F7" s="137"/>
      <c r="G7" s="138"/>
      <c r="H7" s="138"/>
      <c r="I7" s="138"/>
      <c r="J7" s="138"/>
      <c r="K7" s="138"/>
      <c r="L7" s="138"/>
      <c r="M7" s="137"/>
      <c r="N7" s="137"/>
      <c r="O7" s="137"/>
      <c r="P7" s="137"/>
      <c r="Q7" s="137"/>
      <c r="R7" s="137"/>
      <c r="S7" s="137"/>
      <c r="T7" s="137"/>
      <c r="U7" s="137"/>
      <c r="V7" s="145"/>
      <c r="W7" s="137"/>
      <c r="X7" s="138"/>
      <c r="Y7" s="137"/>
      <c r="Z7" s="137"/>
      <c r="AA7" s="137"/>
      <c r="AB7" s="137"/>
      <c r="AC7" s="138"/>
      <c r="AD7" s="138"/>
      <c r="AE7" s="138"/>
      <c r="AF7" s="138"/>
      <c r="AG7" s="138"/>
    </row>
    <row r="8" spans="1:33" s="136" customFormat="1" ht="12.75" customHeight="1" x14ac:dyDescent="0.2">
      <c r="A8" s="167">
        <v>2</v>
      </c>
      <c r="B8" s="168" t="s">
        <v>145</v>
      </c>
      <c r="C8" s="169" t="s">
        <v>146</v>
      </c>
      <c r="D8" s="167" t="s">
        <v>109</v>
      </c>
      <c r="E8" s="170">
        <v>17.05</v>
      </c>
      <c r="F8" s="138"/>
      <c r="G8" s="147"/>
      <c r="H8" s="147"/>
      <c r="I8" s="147"/>
      <c r="J8" s="147"/>
      <c r="K8" s="138">
        <f t="shared" ref="K8:K68" si="4">SUM(G8:J8)</f>
        <v>0</v>
      </c>
      <c r="L8" s="138"/>
      <c r="M8" s="138">
        <f>G8*$G$3+H8*$H$3+I8*$I$3+J8*$J$3</f>
        <v>0</v>
      </c>
      <c r="N8" s="147"/>
      <c r="O8" s="147"/>
      <c r="P8" s="147"/>
      <c r="Q8" s="138">
        <f t="shared" ref="Q8:Q68" si="5">SUM(M8:P8)</f>
        <v>0</v>
      </c>
      <c r="R8" s="138"/>
      <c r="S8" s="138">
        <f>Q8*$S$3</f>
        <v>0</v>
      </c>
      <c r="T8" s="138">
        <f>(Q8+S8)*$T$3</f>
        <v>0</v>
      </c>
      <c r="U8" s="138">
        <f t="shared" ref="U8:U68" si="6">Q8+S8+T8</f>
        <v>0</v>
      </c>
      <c r="V8" s="145"/>
      <c r="W8" s="138">
        <f>K8*E8</f>
        <v>0</v>
      </c>
      <c r="X8" s="138">
        <f>M8*E8</f>
        <v>0</v>
      </c>
      <c r="Y8" s="138">
        <f>(N8+O8+P8)*E8</f>
        <v>0</v>
      </c>
      <c r="Z8" s="138">
        <f>S8*E8</f>
        <v>0</v>
      </c>
      <c r="AA8" s="138">
        <f>T8*E8</f>
        <v>0</v>
      </c>
      <c r="AB8" s="138">
        <f t="shared" ref="AB8:AB71" si="7">SUM(X8:AA8)</f>
        <v>0</v>
      </c>
      <c r="AC8" s="138"/>
      <c r="AD8" s="138">
        <f t="shared" si="0"/>
        <v>0</v>
      </c>
      <c r="AE8" s="138">
        <f t="shared" si="1"/>
        <v>0</v>
      </c>
      <c r="AF8" s="138">
        <f t="shared" si="2"/>
        <v>0</v>
      </c>
      <c r="AG8" s="138">
        <f t="shared" si="3"/>
        <v>0</v>
      </c>
    </row>
    <row r="9" spans="1:33" s="136" customFormat="1" ht="12.75" customHeight="1" x14ac:dyDescent="0.2">
      <c r="A9" s="163"/>
      <c r="B9" s="164" t="s">
        <v>147</v>
      </c>
      <c r="C9" s="165" t="s">
        <v>148</v>
      </c>
      <c r="D9" s="163"/>
      <c r="E9" s="166"/>
      <c r="F9" s="137"/>
      <c r="G9" s="138"/>
      <c r="H9" s="138"/>
      <c r="I9" s="138"/>
      <c r="J9" s="138"/>
      <c r="K9" s="138"/>
      <c r="L9" s="138"/>
      <c r="M9" s="137"/>
      <c r="N9" s="137"/>
      <c r="O9" s="137"/>
      <c r="P9" s="137"/>
      <c r="Q9" s="137"/>
      <c r="R9" s="137"/>
      <c r="S9" s="137"/>
      <c r="T9" s="137"/>
      <c r="U9" s="137"/>
      <c r="V9" s="145"/>
      <c r="W9" s="137"/>
      <c r="X9" s="138"/>
      <c r="Y9" s="137"/>
      <c r="Z9" s="137"/>
      <c r="AA9" s="137"/>
      <c r="AB9" s="138"/>
      <c r="AC9" s="138"/>
      <c r="AD9" s="138"/>
      <c r="AE9" s="138"/>
      <c r="AF9" s="138"/>
      <c r="AG9" s="138"/>
    </row>
    <row r="10" spans="1:33" s="136" customFormat="1" ht="12.75" customHeight="1" x14ac:dyDescent="0.2">
      <c r="A10" s="167">
        <v>3</v>
      </c>
      <c r="B10" s="168" t="s">
        <v>149</v>
      </c>
      <c r="C10" s="169" t="s">
        <v>150</v>
      </c>
      <c r="D10" s="167" t="s">
        <v>109</v>
      </c>
      <c r="E10" s="170">
        <v>31.73</v>
      </c>
      <c r="F10" s="138"/>
      <c r="G10" s="147"/>
      <c r="H10" s="147"/>
      <c r="I10" s="147"/>
      <c r="J10" s="147"/>
      <c r="K10" s="138">
        <f t="shared" si="4"/>
        <v>0</v>
      </c>
      <c r="L10" s="138"/>
      <c r="M10" s="138">
        <f>G10*$G$3+H10*$H$3+I10*$I$3+J10*$J$3</f>
        <v>0</v>
      </c>
      <c r="N10" s="147"/>
      <c r="O10" s="147"/>
      <c r="P10" s="147"/>
      <c r="Q10" s="138">
        <f t="shared" si="5"/>
        <v>0</v>
      </c>
      <c r="R10" s="138"/>
      <c r="S10" s="138">
        <f>Q10*$S$3</f>
        <v>0</v>
      </c>
      <c r="T10" s="138">
        <f>(Q10+S10)*$T$3</f>
        <v>0</v>
      </c>
      <c r="U10" s="138">
        <f t="shared" si="6"/>
        <v>0</v>
      </c>
      <c r="V10" s="145"/>
      <c r="W10" s="138">
        <f>K10*E10</f>
        <v>0</v>
      </c>
      <c r="X10" s="138">
        <f>M10*E10</f>
        <v>0</v>
      </c>
      <c r="Y10" s="138">
        <f>(N10+O10+P10)*E10</f>
        <v>0</v>
      </c>
      <c r="Z10" s="138">
        <f>S10*E10</f>
        <v>0</v>
      </c>
      <c r="AA10" s="138">
        <f>T10*E10</f>
        <v>0</v>
      </c>
      <c r="AB10" s="138">
        <f t="shared" si="7"/>
        <v>0</v>
      </c>
      <c r="AC10" s="138"/>
      <c r="AD10" s="138">
        <f t="shared" si="0"/>
        <v>0</v>
      </c>
      <c r="AE10" s="138">
        <f t="shared" si="1"/>
        <v>0</v>
      </c>
      <c r="AF10" s="138">
        <f t="shared" si="2"/>
        <v>0</v>
      </c>
      <c r="AG10" s="138">
        <f t="shared" si="3"/>
        <v>0</v>
      </c>
    </row>
    <row r="11" spans="1:33" s="136" customFormat="1" ht="12.75" customHeight="1" x14ac:dyDescent="0.2">
      <c r="A11" s="167">
        <v>4</v>
      </c>
      <c r="B11" s="168" t="s">
        <v>151</v>
      </c>
      <c r="C11" s="169" t="s">
        <v>152</v>
      </c>
      <c r="D11" s="167" t="s">
        <v>108</v>
      </c>
      <c r="E11" s="170">
        <v>54.63</v>
      </c>
      <c r="F11" s="138"/>
      <c r="G11" s="147"/>
      <c r="H11" s="147"/>
      <c r="I11" s="147"/>
      <c r="J11" s="147"/>
      <c r="K11" s="138">
        <f t="shared" si="4"/>
        <v>0</v>
      </c>
      <c r="L11" s="138"/>
      <c r="M11" s="138">
        <f>G11*$G$3+H11*$H$3+I11*$I$3+J11*$J$3</f>
        <v>0</v>
      </c>
      <c r="N11" s="147"/>
      <c r="O11" s="147"/>
      <c r="P11" s="147"/>
      <c r="Q11" s="138">
        <f t="shared" si="5"/>
        <v>0</v>
      </c>
      <c r="R11" s="138"/>
      <c r="S11" s="138">
        <f>Q11*$S$3</f>
        <v>0</v>
      </c>
      <c r="T11" s="138">
        <f>(Q11+S11)*$T$3</f>
        <v>0</v>
      </c>
      <c r="U11" s="138">
        <f t="shared" si="6"/>
        <v>0</v>
      </c>
      <c r="V11" s="145"/>
      <c r="W11" s="138">
        <f>K11*E11</f>
        <v>0</v>
      </c>
      <c r="X11" s="138">
        <f>M11*E11</f>
        <v>0</v>
      </c>
      <c r="Y11" s="138">
        <f>(N11+O11+P11)*E11</f>
        <v>0</v>
      </c>
      <c r="Z11" s="138">
        <f>S11*E11</f>
        <v>0</v>
      </c>
      <c r="AA11" s="138">
        <f>T11*E11</f>
        <v>0</v>
      </c>
      <c r="AB11" s="138">
        <f t="shared" si="7"/>
        <v>0</v>
      </c>
      <c r="AC11" s="138"/>
      <c r="AD11" s="138">
        <f t="shared" si="0"/>
        <v>0</v>
      </c>
      <c r="AE11" s="138">
        <f t="shared" si="1"/>
        <v>0</v>
      </c>
      <c r="AF11" s="138">
        <f t="shared" si="2"/>
        <v>0</v>
      </c>
      <c r="AG11" s="138">
        <f t="shared" si="3"/>
        <v>0</v>
      </c>
    </row>
    <row r="12" spans="1:33" s="136" customFormat="1" ht="12.75" customHeight="1" x14ac:dyDescent="0.2">
      <c r="A12" s="163"/>
      <c r="B12" s="164" t="s">
        <v>153</v>
      </c>
      <c r="C12" s="165" t="s">
        <v>154</v>
      </c>
      <c r="D12" s="163"/>
      <c r="E12" s="166"/>
      <c r="F12" s="138"/>
      <c r="G12" s="159"/>
      <c r="H12" s="159"/>
      <c r="I12" s="159"/>
      <c r="J12" s="159"/>
      <c r="K12" s="159"/>
      <c r="L12" s="159"/>
      <c r="M12" s="159"/>
      <c r="N12" s="159"/>
      <c r="O12" s="159"/>
      <c r="P12" s="159"/>
      <c r="Q12" s="138"/>
      <c r="R12" s="138"/>
      <c r="S12" s="138"/>
      <c r="T12" s="138"/>
      <c r="U12" s="138"/>
      <c r="V12" s="145"/>
      <c r="W12" s="138"/>
      <c r="X12" s="138"/>
      <c r="Y12" s="138"/>
      <c r="Z12" s="138"/>
      <c r="AA12" s="138"/>
      <c r="AB12" s="138"/>
      <c r="AC12" s="138"/>
      <c r="AD12" s="138"/>
      <c r="AE12" s="138"/>
      <c r="AF12" s="138"/>
      <c r="AG12" s="138"/>
    </row>
    <row r="13" spans="1:33" s="136" customFormat="1" ht="12.75" customHeight="1" x14ac:dyDescent="0.2">
      <c r="A13" s="167">
        <v>5</v>
      </c>
      <c r="B13" s="168" t="s">
        <v>155</v>
      </c>
      <c r="C13" s="169" t="s">
        <v>156</v>
      </c>
      <c r="D13" s="167" t="s">
        <v>108</v>
      </c>
      <c r="E13" s="170">
        <v>78.37</v>
      </c>
      <c r="F13" s="137"/>
      <c r="G13" s="147"/>
      <c r="H13" s="147"/>
      <c r="I13" s="147"/>
      <c r="J13" s="147"/>
      <c r="K13" s="138">
        <f t="shared" ref="K13" si="8">SUM(G13:J13)</f>
        <v>0</v>
      </c>
      <c r="L13" s="138"/>
      <c r="M13" s="138">
        <f t="shared" ref="M13" si="9">G13*$G$3+H13*$H$3+I13*$I$3+J13*$J$3</f>
        <v>0</v>
      </c>
      <c r="N13" s="147"/>
      <c r="O13" s="147"/>
      <c r="P13" s="147"/>
      <c r="Q13" s="138">
        <f t="shared" ref="Q13" si="10">SUM(M13:P13)</f>
        <v>0</v>
      </c>
      <c r="R13" s="138"/>
      <c r="S13" s="138">
        <f t="shared" ref="S13" si="11">Q13*$S$3</f>
        <v>0</v>
      </c>
      <c r="T13" s="138">
        <f t="shared" ref="T13" si="12">(Q13+S13)*$T$3</f>
        <v>0</v>
      </c>
      <c r="U13" s="138">
        <f t="shared" ref="U13" si="13">Q13+S13+T13</f>
        <v>0</v>
      </c>
      <c r="V13" s="145"/>
      <c r="W13" s="138">
        <f>K13*E13</f>
        <v>0</v>
      </c>
      <c r="X13" s="138">
        <f>M13*E13</f>
        <v>0</v>
      </c>
      <c r="Y13" s="138">
        <f>(N13+O13+P13)*E13</f>
        <v>0</v>
      </c>
      <c r="Z13" s="138">
        <f>S13*E13</f>
        <v>0</v>
      </c>
      <c r="AA13" s="138">
        <f>T13*E13</f>
        <v>0</v>
      </c>
      <c r="AB13" s="138">
        <f t="shared" ref="AB13" si="14">SUM(X13:AA13)</f>
        <v>0</v>
      </c>
      <c r="AC13" s="138"/>
      <c r="AD13" s="138">
        <f t="shared" ref="AD13" si="15">G13*$E13</f>
        <v>0</v>
      </c>
      <c r="AE13" s="138">
        <f t="shared" ref="AE13" si="16">H13*$E13</f>
        <v>0</v>
      </c>
      <c r="AF13" s="138">
        <f t="shared" ref="AF13" si="17">I13*$E13</f>
        <v>0</v>
      </c>
      <c r="AG13" s="138">
        <f t="shared" ref="AG13" si="18">J13*$E13</f>
        <v>0</v>
      </c>
    </row>
    <row r="14" spans="1:33" s="136" customFormat="1" ht="12.75" customHeight="1" x14ac:dyDescent="0.2">
      <c r="A14" s="167">
        <v>6</v>
      </c>
      <c r="B14" s="168" t="s">
        <v>157</v>
      </c>
      <c r="C14" s="169" t="s">
        <v>158</v>
      </c>
      <c r="D14" s="167" t="s">
        <v>108</v>
      </c>
      <c r="E14" s="170">
        <v>4.66</v>
      </c>
      <c r="F14" s="138"/>
      <c r="G14" s="147"/>
      <c r="H14" s="147"/>
      <c r="I14" s="147"/>
      <c r="J14" s="147"/>
      <c r="K14" s="138">
        <f t="shared" si="4"/>
        <v>0</v>
      </c>
      <c r="L14" s="138"/>
      <c r="M14" s="138">
        <f>G14*$G$3+H14*$H$3+I14*$I$3+J14*$J$3</f>
        <v>0</v>
      </c>
      <c r="N14" s="147"/>
      <c r="O14" s="147"/>
      <c r="P14" s="147"/>
      <c r="Q14" s="138">
        <f t="shared" si="5"/>
        <v>0</v>
      </c>
      <c r="R14" s="138"/>
      <c r="S14" s="138">
        <f>Q14*$S$3</f>
        <v>0</v>
      </c>
      <c r="T14" s="138">
        <f>(Q14+S14)*$T$3</f>
        <v>0</v>
      </c>
      <c r="U14" s="138">
        <f t="shared" si="6"/>
        <v>0</v>
      </c>
      <c r="V14" s="145"/>
      <c r="W14" s="138">
        <f>K14*E14</f>
        <v>0</v>
      </c>
      <c r="X14" s="138">
        <f>M14*E14</f>
        <v>0</v>
      </c>
      <c r="Y14" s="138">
        <f>(N14+O14+P14)*E14</f>
        <v>0</v>
      </c>
      <c r="Z14" s="138">
        <f>S14*E14</f>
        <v>0</v>
      </c>
      <c r="AA14" s="138">
        <f>T14*E14</f>
        <v>0</v>
      </c>
      <c r="AB14" s="138">
        <f t="shared" si="7"/>
        <v>0</v>
      </c>
      <c r="AC14" s="138"/>
      <c r="AD14" s="138">
        <f t="shared" si="0"/>
        <v>0</v>
      </c>
      <c r="AE14" s="138">
        <f t="shared" si="1"/>
        <v>0</v>
      </c>
      <c r="AF14" s="138">
        <f t="shared" si="2"/>
        <v>0</v>
      </c>
      <c r="AG14" s="138">
        <f t="shared" si="3"/>
        <v>0</v>
      </c>
    </row>
    <row r="15" spans="1:33" s="136" customFormat="1" ht="12.75" customHeight="1" x14ac:dyDescent="0.2">
      <c r="A15" s="167">
        <v>7</v>
      </c>
      <c r="B15" s="168" t="s">
        <v>159</v>
      </c>
      <c r="C15" s="169" t="s">
        <v>160</v>
      </c>
      <c r="D15" s="167" t="s">
        <v>108</v>
      </c>
      <c r="E15" s="170">
        <v>4.25</v>
      </c>
      <c r="F15" s="138"/>
      <c r="G15" s="147"/>
      <c r="H15" s="147"/>
      <c r="I15" s="147"/>
      <c r="J15" s="147"/>
      <c r="K15" s="138">
        <f t="shared" si="4"/>
        <v>0</v>
      </c>
      <c r="L15" s="138"/>
      <c r="M15" s="138">
        <f>G15*$G$3+H15*$H$3+I15*$I$3+J15*$J$3</f>
        <v>0</v>
      </c>
      <c r="N15" s="147"/>
      <c r="O15" s="147"/>
      <c r="P15" s="147"/>
      <c r="Q15" s="138">
        <f t="shared" si="5"/>
        <v>0</v>
      </c>
      <c r="R15" s="138"/>
      <c r="S15" s="138">
        <f>Q15*$S$3</f>
        <v>0</v>
      </c>
      <c r="T15" s="138">
        <f>(Q15+S15)*$T$3</f>
        <v>0</v>
      </c>
      <c r="U15" s="138">
        <f t="shared" si="6"/>
        <v>0</v>
      </c>
      <c r="V15" s="145"/>
      <c r="W15" s="138">
        <f>K15*E15</f>
        <v>0</v>
      </c>
      <c r="X15" s="138">
        <f>M15*E15</f>
        <v>0</v>
      </c>
      <c r="Y15" s="138">
        <f>(N15+O15+P15)*E15</f>
        <v>0</v>
      </c>
      <c r="Z15" s="138">
        <f>S15*E15</f>
        <v>0</v>
      </c>
      <c r="AA15" s="138">
        <f>T15*E15</f>
        <v>0</v>
      </c>
      <c r="AB15" s="138">
        <f t="shared" si="7"/>
        <v>0</v>
      </c>
      <c r="AC15" s="138"/>
      <c r="AD15" s="138">
        <f t="shared" si="0"/>
        <v>0</v>
      </c>
      <c r="AE15" s="138">
        <f t="shared" si="1"/>
        <v>0</v>
      </c>
      <c r="AF15" s="138">
        <f t="shared" si="2"/>
        <v>0</v>
      </c>
      <c r="AG15" s="138">
        <f t="shared" si="3"/>
        <v>0</v>
      </c>
    </row>
    <row r="16" spans="1:33" s="136" customFormat="1" ht="12.75" customHeight="1" x14ac:dyDescent="0.2">
      <c r="A16" s="163"/>
      <c r="B16" s="164" t="s">
        <v>161</v>
      </c>
      <c r="C16" s="165" t="s">
        <v>162</v>
      </c>
      <c r="D16" s="163"/>
      <c r="E16" s="166"/>
      <c r="F16" s="138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38"/>
      <c r="R16" s="138"/>
      <c r="S16" s="138"/>
      <c r="T16" s="138"/>
      <c r="U16" s="138"/>
      <c r="V16" s="145"/>
      <c r="W16" s="138"/>
      <c r="X16" s="138"/>
      <c r="Y16" s="138"/>
      <c r="Z16" s="138"/>
      <c r="AA16" s="138"/>
      <c r="AB16" s="138"/>
      <c r="AC16" s="138"/>
      <c r="AD16" s="138"/>
      <c r="AE16" s="138"/>
      <c r="AF16" s="138"/>
      <c r="AG16" s="138"/>
    </row>
    <row r="17" spans="1:37" s="136" customFormat="1" ht="12.75" customHeight="1" x14ac:dyDescent="0.2">
      <c r="A17" s="167">
        <v>8</v>
      </c>
      <c r="B17" s="168" t="s">
        <v>163</v>
      </c>
      <c r="C17" s="169" t="s">
        <v>164</v>
      </c>
      <c r="D17" s="167" t="s">
        <v>165</v>
      </c>
      <c r="E17" s="170">
        <v>11.692</v>
      </c>
      <c r="F17" s="137"/>
      <c r="G17" s="147"/>
      <c r="H17" s="147"/>
      <c r="I17" s="147"/>
      <c r="J17" s="147"/>
      <c r="K17" s="138">
        <f t="shared" ref="K17" si="19">SUM(G17:J17)</f>
        <v>0</v>
      </c>
      <c r="L17" s="138"/>
      <c r="M17" s="138">
        <f t="shared" ref="M17" si="20">G17*$G$3+H17*$H$3+I17*$I$3+J17*$J$3</f>
        <v>0</v>
      </c>
      <c r="N17" s="147"/>
      <c r="O17" s="147"/>
      <c r="P17" s="147"/>
      <c r="Q17" s="138">
        <f t="shared" ref="Q17" si="21">SUM(M17:P17)</f>
        <v>0</v>
      </c>
      <c r="R17" s="138"/>
      <c r="S17" s="138">
        <f t="shared" ref="S17" si="22">Q17*$S$3</f>
        <v>0</v>
      </c>
      <c r="T17" s="138">
        <f t="shared" ref="T17" si="23">(Q17+S17)*$T$3</f>
        <v>0</v>
      </c>
      <c r="U17" s="138">
        <f t="shared" ref="U17" si="24">Q17+S17+T17</f>
        <v>0</v>
      </c>
      <c r="V17" s="145"/>
      <c r="W17" s="138">
        <f>K17*E17</f>
        <v>0</v>
      </c>
      <c r="X17" s="138">
        <f>M17*E17</f>
        <v>0</v>
      </c>
      <c r="Y17" s="138">
        <f>(N17+O17+P17)*E17</f>
        <v>0</v>
      </c>
      <c r="Z17" s="138">
        <f>S17*E17</f>
        <v>0</v>
      </c>
      <c r="AA17" s="138">
        <f>T17*E17</f>
        <v>0</v>
      </c>
      <c r="AB17" s="138">
        <f t="shared" ref="AB17" si="25">SUM(X17:AA17)</f>
        <v>0</v>
      </c>
      <c r="AC17" s="138"/>
      <c r="AD17" s="138">
        <f t="shared" ref="AD17" si="26">G17*$E17</f>
        <v>0</v>
      </c>
      <c r="AE17" s="138">
        <f t="shared" ref="AE17" si="27">H17*$E17</f>
        <v>0</v>
      </c>
      <c r="AF17" s="138">
        <f t="shared" ref="AF17" si="28">I17*$E17</f>
        <v>0</v>
      </c>
      <c r="AG17" s="138">
        <f t="shared" ref="AG17" si="29">J17*$E17</f>
        <v>0</v>
      </c>
    </row>
    <row r="18" spans="1:37" s="136" customFormat="1" ht="12.75" customHeight="1" x14ac:dyDescent="0.2">
      <c r="A18" s="163"/>
      <c r="B18" s="164" t="s">
        <v>166</v>
      </c>
      <c r="C18" s="165" t="s">
        <v>167</v>
      </c>
      <c r="D18" s="163"/>
      <c r="E18" s="166"/>
      <c r="F18" s="138"/>
      <c r="G18" s="159"/>
      <c r="H18" s="159"/>
      <c r="I18" s="159"/>
      <c r="J18" s="159"/>
      <c r="K18" s="159"/>
      <c r="L18" s="159"/>
      <c r="M18" s="159"/>
      <c r="N18" s="159"/>
      <c r="O18" s="159"/>
      <c r="P18" s="159"/>
      <c r="Q18" s="159"/>
      <c r="R18" s="159"/>
      <c r="S18" s="159"/>
      <c r="T18" s="159"/>
      <c r="U18" s="159"/>
      <c r="V18" s="160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59"/>
    </row>
    <row r="19" spans="1:37" s="136" customFormat="1" ht="12.75" customHeight="1" x14ac:dyDescent="0.2">
      <c r="A19" s="167">
        <v>9</v>
      </c>
      <c r="B19" s="168" t="s">
        <v>168</v>
      </c>
      <c r="C19" s="169" t="s">
        <v>169</v>
      </c>
      <c r="D19" s="167" t="s">
        <v>109</v>
      </c>
      <c r="E19" s="170">
        <v>60.19</v>
      </c>
      <c r="F19" s="138"/>
      <c r="G19" s="147"/>
      <c r="H19" s="147"/>
      <c r="I19" s="147"/>
      <c r="J19" s="147"/>
      <c r="K19" s="138">
        <f t="shared" si="4"/>
        <v>0</v>
      </c>
      <c r="L19" s="138"/>
      <c r="M19" s="138">
        <f>G19*$G$3+H19*$H$3+I19*$I$3+J19*$J$3</f>
        <v>0</v>
      </c>
      <c r="N19" s="147"/>
      <c r="O19" s="147"/>
      <c r="P19" s="147"/>
      <c r="Q19" s="138">
        <f t="shared" si="5"/>
        <v>0</v>
      </c>
      <c r="R19" s="138"/>
      <c r="S19" s="138">
        <f>Q19*$S$3</f>
        <v>0</v>
      </c>
      <c r="T19" s="138">
        <f>(Q19+S19)*$T$3</f>
        <v>0</v>
      </c>
      <c r="U19" s="138">
        <f t="shared" si="6"/>
        <v>0</v>
      </c>
      <c r="V19" s="145"/>
      <c r="W19" s="138">
        <f>K19*E19</f>
        <v>0</v>
      </c>
      <c r="X19" s="138">
        <f>M19*E19</f>
        <v>0</v>
      </c>
      <c r="Y19" s="138">
        <f>(N19+O19+P19)*E19</f>
        <v>0</v>
      </c>
      <c r="Z19" s="138">
        <f>S19*E19</f>
        <v>0</v>
      </c>
      <c r="AA19" s="138">
        <f>T19*E19</f>
        <v>0</v>
      </c>
      <c r="AB19" s="138">
        <f t="shared" si="7"/>
        <v>0</v>
      </c>
      <c r="AC19" s="138"/>
      <c r="AD19" s="138">
        <f t="shared" si="0"/>
        <v>0</v>
      </c>
      <c r="AE19" s="138">
        <f t="shared" si="1"/>
        <v>0</v>
      </c>
      <c r="AF19" s="138">
        <f t="shared" si="2"/>
        <v>0</v>
      </c>
      <c r="AG19" s="138">
        <f t="shared" si="3"/>
        <v>0</v>
      </c>
    </row>
    <row r="20" spans="1:37" s="136" customFormat="1" ht="12.75" customHeight="1" x14ac:dyDescent="0.2">
      <c r="A20" s="163"/>
      <c r="B20" s="164" t="s">
        <v>170</v>
      </c>
      <c r="C20" s="165" t="s">
        <v>171</v>
      </c>
      <c r="D20" s="163"/>
      <c r="E20" s="166"/>
      <c r="F20" s="138"/>
      <c r="G20" s="159"/>
      <c r="H20" s="159"/>
      <c r="I20" s="159"/>
      <c r="J20" s="159"/>
      <c r="K20" s="159"/>
      <c r="L20" s="159"/>
      <c r="M20" s="159"/>
      <c r="N20" s="159"/>
      <c r="O20" s="159"/>
      <c r="P20" s="159"/>
      <c r="Q20" s="159"/>
      <c r="R20" s="159"/>
      <c r="S20" s="159"/>
      <c r="T20" s="159"/>
      <c r="U20" s="159"/>
      <c r="V20" s="160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61"/>
    </row>
    <row r="21" spans="1:37" s="136" customFormat="1" ht="12.75" customHeight="1" x14ac:dyDescent="0.2">
      <c r="A21" s="167">
        <v>10</v>
      </c>
      <c r="B21" s="168" t="s">
        <v>172</v>
      </c>
      <c r="C21" s="169" t="s">
        <v>173</v>
      </c>
      <c r="D21" s="167" t="s">
        <v>109</v>
      </c>
      <c r="E21" s="170">
        <v>196.74</v>
      </c>
      <c r="F21" s="137"/>
      <c r="G21" s="147"/>
      <c r="H21" s="147"/>
      <c r="I21" s="147"/>
      <c r="J21" s="147"/>
      <c r="K21" s="138">
        <f t="shared" ref="K21:K59" si="30">SUM(G21:J21)</f>
        <v>0</v>
      </c>
      <c r="L21" s="138"/>
      <c r="M21" s="138">
        <f t="shared" ref="M21:M59" si="31">G21*$G$3+H21*$H$3+I21*$I$3+J21*$J$3</f>
        <v>0</v>
      </c>
      <c r="N21" s="147"/>
      <c r="O21" s="147"/>
      <c r="P21" s="147"/>
      <c r="Q21" s="138">
        <f t="shared" ref="Q21:Q59" si="32">SUM(M21:P21)</f>
        <v>0</v>
      </c>
      <c r="R21" s="138"/>
      <c r="S21" s="138">
        <f t="shared" ref="S21:S59" si="33">Q21*$S$3</f>
        <v>0</v>
      </c>
      <c r="T21" s="138">
        <f t="shared" ref="T21:T59" si="34">(Q21+S21)*$T$3</f>
        <v>0</v>
      </c>
      <c r="U21" s="138">
        <f t="shared" ref="U21:U59" si="35">Q21+S21+T21</f>
        <v>0</v>
      </c>
      <c r="V21" s="145"/>
      <c r="W21" s="138">
        <f>K21*E21</f>
        <v>0</v>
      </c>
      <c r="X21" s="138">
        <f>M21*E21</f>
        <v>0</v>
      </c>
      <c r="Y21" s="138">
        <f>(N21+O21+P21)*E21</f>
        <v>0</v>
      </c>
      <c r="Z21" s="138">
        <f>S21*E21</f>
        <v>0</v>
      </c>
      <c r="AA21" s="138">
        <f>T21*E21</f>
        <v>0</v>
      </c>
      <c r="AB21" s="138">
        <f t="shared" ref="AB21:AB59" si="36">SUM(X21:AA21)</f>
        <v>0</v>
      </c>
      <c r="AC21" s="138"/>
      <c r="AD21" s="138">
        <f t="shared" ref="AD21:AD59" si="37">G21*$E21</f>
        <v>0</v>
      </c>
      <c r="AE21" s="138">
        <f t="shared" ref="AE21:AE59" si="38">H21*$E21</f>
        <v>0</v>
      </c>
      <c r="AF21" s="138">
        <f t="shared" ref="AF21:AF59" si="39">I21*$E21</f>
        <v>0</v>
      </c>
      <c r="AG21" s="138">
        <f t="shared" ref="AG21:AG59" si="40">J21*$E21</f>
        <v>0</v>
      </c>
    </row>
    <row r="22" spans="1:37" s="136" customFormat="1" ht="12.75" customHeight="1" x14ac:dyDescent="0.2">
      <c r="A22" s="167">
        <v>11</v>
      </c>
      <c r="B22" s="168" t="s">
        <v>174</v>
      </c>
      <c r="C22" s="169" t="s">
        <v>175</v>
      </c>
      <c r="D22" s="167" t="s">
        <v>108</v>
      </c>
      <c r="E22" s="170">
        <v>18.739999999999998</v>
      </c>
      <c r="F22" s="138"/>
      <c r="G22" s="147"/>
      <c r="H22" s="147"/>
      <c r="I22" s="147"/>
      <c r="J22" s="147"/>
      <c r="K22" s="138">
        <f t="shared" si="30"/>
        <v>0</v>
      </c>
      <c r="L22" s="138"/>
      <c r="M22" s="138">
        <f t="shared" si="31"/>
        <v>0</v>
      </c>
      <c r="N22" s="147"/>
      <c r="O22" s="147"/>
      <c r="P22" s="147"/>
      <c r="Q22" s="138">
        <f t="shared" si="32"/>
        <v>0</v>
      </c>
      <c r="R22" s="138"/>
      <c r="S22" s="138">
        <f t="shared" si="33"/>
        <v>0</v>
      </c>
      <c r="T22" s="138">
        <f t="shared" si="34"/>
        <v>0</v>
      </c>
      <c r="U22" s="138">
        <f t="shared" si="35"/>
        <v>0</v>
      </c>
      <c r="V22" s="145"/>
      <c r="W22" s="138">
        <f>K22*E22</f>
        <v>0</v>
      </c>
      <c r="X22" s="138">
        <f>M22*E22</f>
        <v>0</v>
      </c>
      <c r="Y22" s="138">
        <f>(N22+O22+P22)*E22</f>
        <v>0</v>
      </c>
      <c r="Z22" s="138">
        <f>S22*E22</f>
        <v>0</v>
      </c>
      <c r="AA22" s="138">
        <f>T22*E22</f>
        <v>0</v>
      </c>
      <c r="AB22" s="138">
        <f t="shared" si="36"/>
        <v>0</v>
      </c>
      <c r="AC22" s="138"/>
      <c r="AD22" s="138">
        <f t="shared" si="37"/>
        <v>0</v>
      </c>
      <c r="AE22" s="138">
        <f t="shared" si="38"/>
        <v>0</v>
      </c>
      <c r="AF22" s="138">
        <f t="shared" si="39"/>
        <v>0</v>
      </c>
      <c r="AG22" s="138">
        <f t="shared" si="40"/>
        <v>0</v>
      </c>
    </row>
    <row r="23" spans="1:37" s="136" customFormat="1" ht="12.75" customHeight="1" x14ac:dyDescent="0.2">
      <c r="A23" s="163"/>
      <c r="B23" s="164" t="s">
        <v>176</v>
      </c>
      <c r="C23" s="165" t="s">
        <v>177</v>
      </c>
      <c r="D23" s="163"/>
      <c r="E23" s="166"/>
      <c r="F23" s="138"/>
      <c r="G23" s="159"/>
      <c r="H23" s="159"/>
      <c r="I23" s="159"/>
      <c r="J23" s="159"/>
      <c r="K23" s="159"/>
      <c r="L23" s="159"/>
      <c r="M23" s="159"/>
      <c r="N23" s="159"/>
      <c r="O23" s="159"/>
      <c r="P23" s="159"/>
      <c r="Q23" s="159"/>
      <c r="R23" s="159"/>
      <c r="S23" s="159"/>
      <c r="T23" s="159"/>
      <c r="U23" s="159"/>
      <c r="V23" s="160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61"/>
    </row>
    <row r="24" spans="1:37" s="136" customFormat="1" ht="12.75" customHeight="1" x14ac:dyDescent="0.2">
      <c r="A24" s="167">
        <v>12</v>
      </c>
      <c r="B24" s="168" t="s">
        <v>178</v>
      </c>
      <c r="C24" s="169" t="s">
        <v>179</v>
      </c>
      <c r="D24" s="167" t="s">
        <v>108</v>
      </c>
      <c r="E24" s="170">
        <v>0.11</v>
      </c>
      <c r="F24" s="137"/>
      <c r="G24" s="147"/>
      <c r="H24" s="147"/>
      <c r="I24" s="147"/>
      <c r="J24" s="147"/>
      <c r="K24" s="138">
        <f t="shared" si="30"/>
        <v>0</v>
      </c>
      <c r="L24" s="138"/>
      <c r="M24" s="138">
        <f t="shared" si="31"/>
        <v>0</v>
      </c>
      <c r="N24" s="147"/>
      <c r="O24" s="147"/>
      <c r="P24" s="147"/>
      <c r="Q24" s="138">
        <f t="shared" si="32"/>
        <v>0</v>
      </c>
      <c r="R24" s="138"/>
      <c r="S24" s="138">
        <f t="shared" si="33"/>
        <v>0</v>
      </c>
      <c r="T24" s="138">
        <f t="shared" si="34"/>
        <v>0</v>
      </c>
      <c r="U24" s="138">
        <f t="shared" si="35"/>
        <v>0</v>
      </c>
      <c r="V24" s="145"/>
      <c r="W24" s="138">
        <f>K24*E24</f>
        <v>0</v>
      </c>
      <c r="X24" s="138">
        <f>M24*E24</f>
        <v>0</v>
      </c>
      <c r="Y24" s="138">
        <f>(N24+O24+P24)*E24</f>
        <v>0</v>
      </c>
      <c r="Z24" s="138">
        <f>S24*E24</f>
        <v>0</v>
      </c>
      <c r="AA24" s="138">
        <f>T24*E24</f>
        <v>0</v>
      </c>
      <c r="AB24" s="138">
        <f t="shared" si="36"/>
        <v>0</v>
      </c>
      <c r="AC24" s="138"/>
      <c r="AD24" s="138">
        <f t="shared" si="37"/>
        <v>0</v>
      </c>
      <c r="AE24" s="138">
        <f t="shared" si="38"/>
        <v>0</v>
      </c>
      <c r="AF24" s="138">
        <f t="shared" si="39"/>
        <v>0</v>
      </c>
      <c r="AG24" s="138">
        <f t="shared" si="40"/>
        <v>0</v>
      </c>
    </row>
    <row r="25" spans="1:37" s="136" customFormat="1" ht="12.75" customHeight="1" x14ac:dyDescent="0.2">
      <c r="A25" s="167">
        <v>13</v>
      </c>
      <c r="B25" s="168" t="s">
        <v>180</v>
      </c>
      <c r="C25" s="169" t="s">
        <v>181</v>
      </c>
      <c r="D25" s="167" t="s">
        <v>5</v>
      </c>
      <c r="E25" s="170">
        <v>0.8</v>
      </c>
      <c r="F25" s="138"/>
      <c r="G25" s="147"/>
      <c r="H25" s="147"/>
      <c r="I25" s="147"/>
      <c r="J25" s="147"/>
      <c r="K25" s="138">
        <f t="shared" si="30"/>
        <v>0</v>
      </c>
      <c r="L25" s="138"/>
      <c r="M25" s="138">
        <f t="shared" si="31"/>
        <v>0</v>
      </c>
      <c r="N25" s="147"/>
      <c r="O25" s="147"/>
      <c r="P25" s="147"/>
      <c r="Q25" s="138">
        <f t="shared" si="32"/>
        <v>0</v>
      </c>
      <c r="R25" s="138"/>
      <c r="S25" s="138">
        <f t="shared" si="33"/>
        <v>0</v>
      </c>
      <c r="T25" s="138">
        <f t="shared" si="34"/>
        <v>0</v>
      </c>
      <c r="U25" s="138">
        <f t="shared" si="35"/>
        <v>0</v>
      </c>
      <c r="V25" s="145"/>
      <c r="W25" s="138">
        <f>K25*E25</f>
        <v>0</v>
      </c>
      <c r="X25" s="138">
        <f>M25*E25</f>
        <v>0</v>
      </c>
      <c r="Y25" s="138">
        <f>(N25+O25+P25)*E25</f>
        <v>0</v>
      </c>
      <c r="Z25" s="138">
        <f>S25*E25</f>
        <v>0</v>
      </c>
      <c r="AA25" s="138">
        <f>T25*E25</f>
        <v>0</v>
      </c>
      <c r="AB25" s="138">
        <f t="shared" si="36"/>
        <v>0</v>
      </c>
      <c r="AC25" s="138"/>
      <c r="AD25" s="138">
        <f t="shared" si="37"/>
        <v>0</v>
      </c>
      <c r="AE25" s="138">
        <f t="shared" si="38"/>
        <v>0</v>
      </c>
      <c r="AF25" s="138">
        <f t="shared" si="39"/>
        <v>0</v>
      </c>
      <c r="AG25" s="138">
        <f t="shared" si="40"/>
        <v>0</v>
      </c>
    </row>
    <row r="26" spans="1:37" s="136" customFormat="1" ht="12.75" customHeight="1" x14ac:dyDescent="0.2">
      <c r="A26" s="163"/>
      <c r="B26" s="164" t="s">
        <v>182</v>
      </c>
      <c r="C26" s="165" t="s">
        <v>183</v>
      </c>
      <c r="D26" s="163"/>
      <c r="E26" s="166"/>
      <c r="F26" s="138"/>
      <c r="G26" s="159"/>
      <c r="H26" s="159"/>
      <c r="I26" s="159"/>
      <c r="J26" s="159"/>
      <c r="K26" s="159"/>
      <c r="L26" s="159"/>
      <c r="M26" s="159"/>
      <c r="N26" s="159"/>
      <c r="O26" s="159"/>
      <c r="P26" s="159"/>
      <c r="Q26" s="159"/>
      <c r="R26" s="159"/>
      <c r="S26" s="159"/>
      <c r="T26" s="159"/>
      <c r="U26" s="159"/>
      <c r="V26" s="160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61"/>
      <c r="AI26" s="161"/>
    </row>
    <row r="27" spans="1:37" s="136" customFormat="1" ht="12.75" customHeight="1" x14ac:dyDescent="0.2">
      <c r="A27" s="167">
        <v>14</v>
      </c>
      <c r="B27" s="168" t="s">
        <v>184</v>
      </c>
      <c r="C27" s="169" t="s">
        <v>185</v>
      </c>
      <c r="D27" s="167" t="s">
        <v>108</v>
      </c>
      <c r="E27" s="170">
        <v>1.06</v>
      </c>
      <c r="F27" s="138"/>
      <c r="G27" s="147"/>
      <c r="H27" s="147"/>
      <c r="I27" s="147"/>
      <c r="J27" s="147"/>
      <c r="K27" s="138">
        <f t="shared" si="30"/>
        <v>0</v>
      </c>
      <c r="L27" s="138"/>
      <c r="M27" s="138">
        <f t="shared" si="31"/>
        <v>0</v>
      </c>
      <c r="N27" s="147"/>
      <c r="O27" s="147"/>
      <c r="P27" s="147"/>
      <c r="Q27" s="138">
        <f t="shared" si="32"/>
        <v>0</v>
      </c>
      <c r="R27" s="138"/>
      <c r="S27" s="138">
        <f t="shared" si="33"/>
        <v>0</v>
      </c>
      <c r="T27" s="138">
        <f t="shared" si="34"/>
        <v>0</v>
      </c>
      <c r="U27" s="138">
        <f t="shared" si="35"/>
        <v>0</v>
      </c>
      <c r="V27" s="145"/>
      <c r="W27" s="138">
        <f>K27*E27</f>
        <v>0</v>
      </c>
      <c r="X27" s="138">
        <f>M27*E27</f>
        <v>0</v>
      </c>
      <c r="Y27" s="138">
        <f>(N27+O27+P27)*E27</f>
        <v>0</v>
      </c>
      <c r="Z27" s="138">
        <f>S27*E27</f>
        <v>0</v>
      </c>
      <c r="AA27" s="138">
        <f>T27*E27</f>
        <v>0</v>
      </c>
      <c r="AB27" s="138">
        <f t="shared" si="36"/>
        <v>0</v>
      </c>
      <c r="AC27" s="138"/>
      <c r="AD27" s="138">
        <f t="shared" si="37"/>
        <v>0</v>
      </c>
      <c r="AE27" s="138">
        <f t="shared" si="38"/>
        <v>0</v>
      </c>
      <c r="AF27" s="138">
        <f t="shared" si="39"/>
        <v>0</v>
      </c>
      <c r="AG27" s="138">
        <f t="shared" si="40"/>
        <v>0</v>
      </c>
    </row>
    <row r="28" spans="1:37" s="136" customFormat="1" ht="12.75" customHeight="1" x14ac:dyDescent="0.2">
      <c r="A28" s="167">
        <v>15</v>
      </c>
      <c r="B28" s="168" t="s">
        <v>186</v>
      </c>
      <c r="C28" s="169" t="s">
        <v>187</v>
      </c>
      <c r="D28" s="167" t="s">
        <v>109</v>
      </c>
      <c r="E28" s="170">
        <v>3.23</v>
      </c>
      <c r="F28" s="137"/>
      <c r="G28" s="147"/>
      <c r="H28" s="147"/>
      <c r="I28" s="147"/>
      <c r="J28" s="147"/>
      <c r="K28" s="138">
        <f t="shared" si="30"/>
        <v>0</v>
      </c>
      <c r="L28" s="138"/>
      <c r="M28" s="138">
        <f t="shared" si="31"/>
        <v>0</v>
      </c>
      <c r="N28" s="147"/>
      <c r="O28" s="147"/>
      <c r="P28" s="147"/>
      <c r="Q28" s="138">
        <f t="shared" si="32"/>
        <v>0</v>
      </c>
      <c r="R28" s="138"/>
      <c r="S28" s="138">
        <f t="shared" si="33"/>
        <v>0</v>
      </c>
      <c r="T28" s="138">
        <f t="shared" si="34"/>
        <v>0</v>
      </c>
      <c r="U28" s="138">
        <f t="shared" si="35"/>
        <v>0</v>
      </c>
      <c r="V28" s="145"/>
      <c r="W28" s="138">
        <f>K28*E28</f>
        <v>0</v>
      </c>
      <c r="X28" s="138">
        <f>M28*E28</f>
        <v>0</v>
      </c>
      <c r="Y28" s="138">
        <f>(N28+O28+P28)*E28</f>
        <v>0</v>
      </c>
      <c r="Z28" s="138">
        <f>S28*E28</f>
        <v>0</v>
      </c>
      <c r="AA28" s="138">
        <f>T28*E28</f>
        <v>0</v>
      </c>
      <c r="AB28" s="138">
        <f t="shared" si="36"/>
        <v>0</v>
      </c>
      <c r="AC28" s="138"/>
      <c r="AD28" s="138">
        <f t="shared" si="37"/>
        <v>0</v>
      </c>
      <c r="AE28" s="138">
        <f t="shared" si="38"/>
        <v>0</v>
      </c>
      <c r="AF28" s="138">
        <f t="shared" si="39"/>
        <v>0</v>
      </c>
      <c r="AG28" s="138">
        <f t="shared" si="40"/>
        <v>0</v>
      </c>
    </row>
    <row r="29" spans="1:37" s="136" customFormat="1" ht="12.75" customHeight="1" x14ac:dyDescent="0.2">
      <c r="A29" s="167">
        <v>16</v>
      </c>
      <c r="B29" s="168" t="s">
        <v>157</v>
      </c>
      <c r="C29" s="169" t="s">
        <v>158</v>
      </c>
      <c r="D29" s="167" t="s">
        <v>108</v>
      </c>
      <c r="E29" s="170">
        <v>35.479999999999997</v>
      </c>
      <c r="F29" s="138"/>
      <c r="G29" s="147"/>
      <c r="H29" s="147"/>
      <c r="I29" s="147"/>
      <c r="J29" s="147"/>
      <c r="K29" s="138">
        <f t="shared" si="30"/>
        <v>0</v>
      </c>
      <c r="L29" s="138"/>
      <c r="M29" s="138">
        <f t="shared" si="31"/>
        <v>0</v>
      </c>
      <c r="N29" s="147"/>
      <c r="O29" s="147"/>
      <c r="P29" s="147"/>
      <c r="Q29" s="138">
        <f t="shared" si="32"/>
        <v>0</v>
      </c>
      <c r="R29" s="138"/>
      <c r="S29" s="138">
        <f t="shared" si="33"/>
        <v>0</v>
      </c>
      <c r="T29" s="138">
        <f t="shared" si="34"/>
        <v>0</v>
      </c>
      <c r="U29" s="138">
        <f t="shared" si="35"/>
        <v>0</v>
      </c>
      <c r="V29" s="145"/>
      <c r="W29" s="138">
        <f>K29*E29</f>
        <v>0</v>
      </c>
      <c r="X29" s="138">
        <f>M29*E29</f>
        <v>0</v>
      </c>
      <c r="Y29" s="138">
        <f>(N29+O29+P29)*E29</f>
        <v>0</v>
      </c>
      <c r="Z29" s="138">
        <f>S29*E29</f>
        <v>0</v>
      </c>
      <c r="AA29" s="138">
        <f>T29*E29</f>
        <v>0</v>
      </c>
      <c r="AB29" s="138">
        <f t="shared" si="36"/>
        <v>0</v>
      </c>
      <c r="AC29" s="138"/>
      <c r="AD29" s="138">
        <f t="shared" si="37"/>
        <v>0</v>
      </c>
      <c r="AE29" s="138">
        <f t="shared" si="38"/>
        <v>0</v>
      </c>
      <c r="AF29" s="138">
        <f t="shared" si="39"/>
        <v>0</v>
      </c>
      <c r="AG29" s="138">
        <f t="shared" si="40"/>
        <v>0</v>
      </c>
    </row>
    <row r="30" spans="1:37" s="136" customFormat="1" ht="12.75" customHeight="1" x14ac:dyDescent="0.2">
      <c r="A30" s="163"/>
      <c r="B30" s="164" t="s">
        <v>188</v>
      </c>
      <c r="C30" s="165" t="s">
        <v>189</v>
      </c>
      <c r="D30" s="163"/>
      <c r="E30" s="166"/>
      <c r="F30" s="138"/>
      <c r="G30" s="159"/>
      <c r="H30" s="159"/>
      <c r="I30" s="159"/>
      <c r="J30" s="159"/>
      <c r="K30" s="159"/>
      <c r="L30" s="159"/>
      <c r="M30" s="159"/>
      <c r="N30" s="159"/>
      <c r="O30" s="159"/>
      <c r="P30" s="159"/>
      <c r="Q30" s="159"/>
      <c r="R30" s="159"/>
      <c r="S30" s="159"/>
      <c r="T30" s="159"/>
      <c r="U30" s="159"/>
      <c r="V30" s="160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61"/>
      <c r="AI30" s="161"/>
      <c r="AJ30" s="161"/>
      <c r="AK30" s="161"/>
    </row>
    <row r="31" spans="1:37" s="136" customFormat="1" ht="12.75" customHeight="1" x14ac:dyDescent="0.2">
      <c r="A31" s="167">
        <v>17</v>
      </c>
      <c r="B31" s="168" t="s">
        <v>190</v>
      </c>
      <c r="C31" s="169" t="s">
        <v>191</v>
      </c>
      <c r="D31" s="167" t="s">
        <v>3</v>
      </c>
      <c r="E31" s="170">
        <v>19.872</v>
      </c>
      <c r="F31" s="138"/>
      <c r="G31" s="147"/>
      <c r="H31" s="147"/>
      <c r="I31" s="147"/>
      <c r="J31" s="147"/>
      <c r="K31" s="138">
        <f t="shared" si="30"/>
        <v>0</v>
      </c>
      <c r="L31" s="138"/>
      <c r="M31" s="138">
        <f t="shared" si="31"/>
        <v>0</v>
      </c>
      <c r="N31" s="147"/>
      <c r="O31" s="147"/>
      <c r="P31" s="147"/>
      <c r="Q31" s="138">
        <f t="shared" si="32"/>
        <v>0</v>
      </c>
      <c r="R31" s="138"/>
      <c r="S31" s="138">
        <f t="shared" si="33"/>
        <v>0</v>
      </c>
      <c r="T31" s="138">
        <f t="shared" si="34"/>
        <v>0</v>
      </c>
      <c r="U31" s="138">
        <f t="shared" si="35"/>
        <v>0</v>
      </c>
      <c r="V31" s="145"/>
      <c r="W31" s="138">
        <f>K31*E31</f>
        <v>0</v>
      </c>
      <c r="X31" s="138">
        <f>M31*E31</f>
        <v>0</v>
      </c>
      <c r="Y31" s="138">
        <f>(N31+O31+P31)*E31</f>
        <v>0</v>
      </c>
      <c r="Z31" s="138">
        <f>S31*E31</f>
        <v>0</v>
      </c>
      <c r="AA31" s="138">
        <f>T31*E31</f>
        <v>0</v>
      </c>
      <c r="AB31" s="138">
        <f t="shared" si="36"/>
        <v>0</v>
      </c>
      <c r="AC31" s="138"/>
      <c r="AD31" s="138">
        <f t="shared" si="37"/>
        <v>0</v>
      </c>
      <c r="AE31" s="138">
        <f t="shared" si="38"/>
        <v>0</v>
      </c>
      <c r="AF31" s="138">
        <f t="shared" si="39"/>
        <v>0</v>
      </c>
      <c r="AG31" s="138">
        <f t="shared" si="40"/>
        <v>0</v>
      </c>
    </row>
    <row r="32" spans="1:37" s="136" customFormat="1" ht="12.75" customHeight="1" x14ac:dyDescent="0.2">
      <c r="A32" s="163"/>
      <c r="B32" s="164" t="s">
        <v>192</v>
      </c>
      <c r="C32" s="165" t="s">
        <v>193</v>
      </c>
      <c r="D32" s="163"/>
      <c r="E32" s="166"/>
      <c r="F32" s="138"/>
      <c r="G32" s="159"/>
      <c r="H32" s="159"/>
      <c r="I32" s="159"/>
      <c r="J32" s="159"/>
      <c r="K32" s="159"/>
      <c r="L32" s="159"/>
      <c r="M32" s="159"/>
      <c r="N32" s="159"/>
      <c r="O32" s="159"/>
      <c r="P32" s="159"/>
      <c r="Q32" s="159"/>
      <c r="R32" s="159"/>
      <c r="S32" s="159"/>
      <c r="T32" s="159"/>
      <c r="U32" s="159"/>
      <c r="V32" s="160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61"/>
      <c r="AI32" s="161"/>
      <c r="AJ32" s="161"/>
    </row>
    <row r="33" spans="1:37" s="136" customFormat="1" ht="12.75" customHeight="1" x14ac:dyDescent="0.2">
      <c r="A33" s="167">
        <v>18</v>
      </c>
      <c r="B33" s="168" t="s">
        <v>194</v>
      </c>
      <c r="C33" s="169" t="s">
        <v>195</v>
      </c>
      <c r="D33" s="167" t="s">
        <v>109</v>
      </c>
      <c r="E33" s="170">
        <v>2.8</v>
      </c>
      <c r="F33" s="138"/>
      <c r="G33" s="147"/>
      <c r="H33" s="147"/>
      <c r="I33" s="147"/>
      <c r="J33" s="147"/>
      <c r="K33" s="138">
        <f t="shared" si="30"/>
        <v>0</v>
      </c>
      <c r="L33" s="138"/>
      <c r="M33" s="138">
        <f t="shared" si="31"/>
        <v>0</v>
      </c>
      <c r="N33" s="147"/>
      <c r="O33" s="147"/>
      <c r="P33" s="147"/>
      <c r="Q33" s="138">
        <f t="shared" si="32"/>
        <v>0</v>
      </c>
      <c r="R33" s="138"/>
      <c r="S33" s="138">
        <f t="shared" si="33"/>
        <v>0</v>
      </c>
      <c r="T33" s="138">
        <f t="shared" si="34"/>
        <v>0</v>
      </c>
      <c r="U33" s="138">
        <f t="shared" si="35"/>
        <v>0</v>
      </c>
      <c r="V33" s="145"/>
      <c r="W33" s="138">
        <f>K33*E33</f>
        <v>0</v>
      </c>
      <c r="X33" s="138">
        <f>M33*E33</f>
        <v>0</v>
      </c>
      <c r="Y33" s="138">
        <f>(N33+O33+P33)*E33</f>
        <v>0</v>
      </c>
      <c r="Z33" s="138">
        <f>S33*E33</f>
        <v>0</v>
      </c>
      <c r="AA33" s="138">
        <f>T33*E33</f>
        <v>0</v>
      </c>
      <c r="AB33" s="138">
        <f t="shared" si="36"/>
        <v>0</v>
      </c>
      <c r="AC33" s="138"/>
      <c r="AD33" s="138">
        <f t="shared" si="37"/>
        <v>0</v>
      </c>
      <c r="AE33" s="138">
        <f t="shared" si="38"/>
        <v>0</v>
      </c>
      <c r="AF33" s="138">
        <f t="shared" si="39"/>
        <v>0</v>
      </c>
      <c r="AG33" s="138">
        <f t="shared" si="40"/>
        <v>0</v>
      </c>
    </row>
    <row r="34" spans="1:37" s="136" customFormat="1" ht="12.75" customHeight="1" x14ac:dyDescent="0.2">
      <c r="A34" s="163"/>
      <c r="B34" s="164" t="s">
        <v>176</v>
      </c>
      <c r="C34" s="165" t="s">
        <v>177</v>
      </c>
      <c r="D34" s="163"/>
      <c r="E34" s="166"/>
      <c r="F34" s="138"/>
      <c r="G34" s="159"/>
      <c r="H34" s="159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59"/>
      <c r="U34" s="159"/>
      <c r="V34" s="160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61"/>
      <c r="AI34" s="161"/>
    </row>
    <row r="35" spans="1:37" s="136" customFormat="1" ht="12.75" customHeight="1" x14ac:dyDescent="0.2">
      <c r="A35" s="167">
        <v>19</v>
      </c>
      <c r="B35" s="168" t="s">
        <v>196</v>
      </c>
      <c r="C35" s="169" t="s">
        <v>197</v>
      </c>
      <c r="D35" s="167" t="s">
        <v>108</v>
      </c>
      <c r="E35" s="170">
        <v>99.32</v>
      </c>
      <c r="F35" s="138"/>
      <c r="G35" s="147"/>
      <c r="H35" s="147"/>
      <c r="I35" s="147"/>
      <c r="J35" s="147"/>
      <c r="K35" s="138">
        <f t="shared" si="30"/>
        <v>0</v>
      </c>
      <c r="L35" s="138"/>
      <c r="M35" s="138">
        <f t="shared" si="31"/>
        <v>0</v>
      </c>
      <c r="N35" s="147"/>
      <c r="O35" s="147"/>
      <c r="P35" s="147"/>
      <c r="Q35" s="138">
        <f t="shared" si="32"/>
        <v>0</v>
      </c>
      <c r="R35" s="138"/>
      <c r="S35" s="138">
        <f t="shared" si="33"/>
        <v>0</v>
      </c>
      <c r="T35" s="138">
        <f t="shared" si="34"/>
        <v>0</v>
      </c>
      <c r="U35" s="138">
        <f t="shared" si="35"/>
        <v>0</v>
      </c>
      <c r="V35" s="145"/>
      <c r="W35" s="138">
        <f>K35*E35</f>
        <v>0</v>
      </c>
      <c r="X35" s="138">
        <f>M35*E35</f>
        <v>0</v>
      </c>
      <c r="Y35" s="138">
        <f>(N35+O35+P35)*E35</f>
        <v>0</v>
      </c>
      <c r="Z35" s="138">
        <f>S35*E35</f>
        <v>0</v>
      </c>
      <c r="AA35" s="138">
        <f>T35*E35</f>
        <v>0</v>
      </c>
      <c r="AB35" s="138">
        <f t="shared" si="36"/>
        <v>0</v>
      </c>
      <c r="AC35" s="138"/>
      <c r="AD35" s="138">
        <f t="shared" si="37"/>
        <v>0</v>
      </c>
      <c r="AE35" s="138">
        <f t="shared" si="38"/>
        <v>0</v>
      </c>
      <c r="AF35" s="138">
        <f t="shared" si="39"/>
        <v>0</v>
      </c>
      <c r="AG35" s="138">
        <f t="shared" si="40"/>
        <v>0</v>
      </c>
    </row>
    <row r="36" spans="1:37" s="136" customFormat="1" ht="12.75" customHeight="1" x14ac:dyDescent="0.2">
      <c r="A36" s="167">
        <v>20</v>
      </c>
      <c r="B36" s="168" t="s">
        <v>180</v>
      </c>
      <c r="C36" s="169" t="s">
        <v>181</v>
      </c>
      <c r="D36" s="167" t="s">
        <v>5</v>
      </c>
      <c r="E36" s="170">
        <v>6364.86</v>
      </c>
      <c r="F36" s="138"/>
      <c r="G36" s="147"/>
      <c r="H36" s="147"/>
      <c r="I36" s="147"/>
      <c r="J36" s="147"/>
      <c r="K36" s="138">
        <f t="shared" si="30"/>
        <v>0</v>
      </c>
      <c r="L36" s="138"/>
      <c r="M36" s="138">
        <f t="shared" si="31"/>
        <v>0</v>
      </c>
      <c r="N36" s="147"/>
      <c r="O36" s="147"/>
      <c r="P36" s="147"/>
      <c r="Q36" s="138">
        <f t="shared" si="32"/>
        <v>0</v>
      </c>
      <c r="R36" s="138"/>
      <c r="S36" s="138">
        <f t="shared" si="33"/>
        <v>0</v>
      </c>
      <c r="T36" s="138">
        <f t="shared" si="34"/>
        <v>0</v>
      </c>
      <c r="U36" s="138">
        <f t="shared" si="35"/>
        <v>0</v>
      </c>
      <c r="V36" s="145"/>
      <c r="W36" s="138">
        <f>K36*E36</f>
        <v>0</v>
      </c>
      <c r="X36" s="138">
        <f>M36*E36</f>
        <v>0</v>
      </c>
      <c r="Y36" s="138">
        <f>(N36+O36+P36)*E36</f>
        <v>0</v>
      </c>
      <c r="Z36" s="138">
        <f>S36*E36</f>
        <v>0</v>
      </c>
      <c r="AA36" s="138">
        <f>T36*E36</f>
        <v>0</v>
      </c>
      <c r="AB36" s="138">
        <f t="shared" si="36"/>
        <v>0</v>
      </c>
      <c r="AC36" s="138"/>
      <c r="AD36" s="138">
        <f t="shared" si="37"/>
        <v>0</v>
      </c>
      <c r="AE36" s="138">
        <f t="shared" si="38"/>
        <v>0</v>
      </c>
      <c r="AF36" s="138">
        <f t="shared" si="39"/>
        <v>0</v>
      </c>
      <c r="AG36" s="138">
        <f t="shared" si="40"/>
        <v>0</v>
      </c>
    </row>
    <row r="37" spans="1:37" s="136" customFormat="1" ht="12.75" customHeight="1" x14ac:dyDescent="0.2">
      <c r="A37" s="167">
        <v>21</v>
      </c>
      <c r="B37" s="168" t="s">
        <v>198</v>
      </c>
      <c r="C37" s="169" t="s">
        <v>199</v>
      </c>
      <c r="D37" s="167" t="s">
        <v>200</v>
      </c>
      <c r="E37" s="170">
        <v>42</v>
      </c>
      <c r="F37" s="137"/>
      <c r="G37" s="147"/>
      <c r="H37" s="147"/>
      <c r="I37" s="147"/>
      <c r="J37" s="147"/>
      <c r="K37" s="138">
        <f t="shared" si="30"/>
        <v>0</v>
      </c>
      <c r="L37" s="138"/>
      <c r="M37" s="138">
        <f t="shared" si="31"/>
        <v>0</v>
      </c>
      <c r="N37" s="147"/>
      <c r="O37" s="147"/>
      <c r="P37" s="147"/>
      <c r="Q37" s="138">
        <f t="shared" si="32"/>
        <v>0</v>
      </c>
      <c r="R37" s="138"/>
      <c r="S37" s="138">
        <f t="shared" si="33"/>
        <v>0</v>
      </c>
      <c r="T37" s="138">
        <f t="shared" si="34"/>
        <v>0</v>
      </c>
      <c r="U37" s="138">
        <f t="shared" si="35"/>
        <v>0</v>
      </c>
      <c r="V37" s="145"/>
      <c r="W37" s="138">
        <f>K37*E37</f>
        <v>0</v>
      </c>
      <c r="X37" s="138">
        <f>M37*E37</f>
        <v>0</v>
      </c>
      <c r="Y37" s="138">
        <f>(N37+O37+P37)*E37</f>
        <v>0</v>
      </c>
      <c r="Z37" s="138">
        <f>S37*E37</f>
        <v>0</v>
      </c>
      <c r="AA37" s="138">
        <f>T37*E37</f>
        <v>0</v>
      </c>
      <c r="AB37" s="138">
        <f t="shared" si="36"/>
        <v>0</v>
      </c>
      <c r="AC37" s="138"/>
      <c r="AD37" s="138">
        <f t="shared" si="37"/>
        <v>0</v>
      </c>
      <c r="AE37" s="138">
        <f t="shared" si="38"/>
        <v>0</v>
      </c>
      <c r="AF37" s="138">
        <f t="shared" si="39"/>
        <v>0</v>
      </c>
      <c r="AG37" s="138">
        <f t="shared" si="40"/>
        <v>0</v>
      </c>
    </row>
    <row r="38" spans="1:37" s="136" customFormat="1" ht="12.75" customHeight="1" x14ac:dyDescent="0.2">
      <c r="A38" s="167">
        <v>22</v>
      </c>
      <c r="B38" s="168" t="s">
        <v>201</v>
      </c>
      <c r="C38" s="169" t="s">
        <v>202</v>
      </c>
      <c r="D38" s="167" t="s">
        <v>5</v>
      </c>
      <c r="E38" s="170">
        <v>543.9</v>
      </c>
      <c r="F38" s="138"/>
      <c r="G38" s="147"/>
      <c r="H38" s="147"/>
      <c r="I38" s="147"/>
      <c r="J38" s="147"/>
      <c r="K38" s="138">
        <f t="shared" si="30"/>
        <v>0</v>
      </c>
      <c r="L38" s="138"/>
      <c r="M38" s="138">
        <f t="shared" si="31"/>
        <v>0</v>
      </c>
      <c r="N38" s="147"/>
      <c r="O38" s="147"/>
      <c r="P38" s="147"/>
      <c r="Q38" s="138">
        <f t="shared" si="32"/>
        <v>0</v>
      </c>
      <c r="R38" s="138"/>
      <c r="S38" s="138">
        <f t="shared" si="33"/>
        <v>0</v>
      </c>
      <c r="T38" s="138">
        <f t="shared" si="34"/>
        <v>0</v>
      </c>
      <c r="U38" s="138">
        <f t="shared" si="35"/>
        <v>0</v>
      </c>
      <c r="V38" s="145"/>
      <c r="W38" s="138">
        <f>K38*E38</f>
        <v>0</v>
      </c>
      <c r="X38" s="138">
        <f>M38*E38</f>
        <v>0</v>
      </c>
      <c r="Y38" s="138">
        <f>(N38+O38+P38)*E38</f>
        <v>0</v>
      </c>
      <c r="Z38" s="138">
        <f>S38*E38</f>
        <v>0</v>
      </c>
      <c r="AA38" s="138">
        <f>T38*E38</f>
        <v>0</v>
      </c>
      <c r="AB38" s="138">
        <f t="shared" si="36"/>
        <v>0</v>
      </c>
      <c r="AC38" s="138"/>
      <c r="AD38" s="138">
        <f t="shared" si="37"/>
        <v>0</v>
      </c>
      <c r="AE38" s="138">
        <f t="shared" si="38"/>
        <v>0</v>
      </c>
      <c r="AF38" s="138">
        <f t="shared" si="39"/>
        <v>0</v>
      </c>
      <c r="AG38" s="138">
        <f t="shared" si="40"/>
        <v>0</v>
      </c>
    </row>
    <row r="39" spans="1:37" s="136" customFormat="1" ht="12.75" customHeight="1" x14ac:dyDescent="0.2">
      <c r="A39" s="167">
        <v>23</v>
      </c>
      <c r="B39" s="168" t="s">
        <v>203</v>
      </c>
      <c r="C39" s="169" t="s">
        <v>204</v>
      </c>
      <c r="D39" s="167" t="s">
        <v>108</v>
      </c>
      <c r="E39" s="170">
        <v>131.88</v>
      </c>
      <c r="F39" s="138"/>
      <c r="G39" s="147"/>
      <c r="H39" s="147"/>
      <c r="I39" s="147"/>
      <c r="J39" s="147"/>
      <c r="K39" s="138">
        <f t="shared" si="30"/>
        <v>0</v>
      </c>
      <c r="L39" s="138"/>
      <c r="M39" s="138">
        <f t="shared" si="31"/>
        <v>0</v>
      </c>
      <c r="N39" s="147"/>
      <c r="O39" s="147"/>
      <c r="P39" s="147"/>
      <c r="Q39" s="138">
        <f t="shared" si="32"/>
        <v>0</v>
      </c>
      <c r="R39" s="138"/>
      <c r="S39" s="138">
        <f t="shared" si="33"/>
        <v>0</v>
      </c>
      <c r="T39" s="138">
        <f t="shared" si="34"/>
        <v>0</v>
      </c>
      <c r="U39" s="138">
        <f t="shared" si="35"/>
        <v>0</v>
      </c>
      <c r="V39" s="145"/>
      <c r="W39" s="138">
        <f>K39*E39</f>
        <v>0</v>
      </c>
      <c r="X39" s="138">
        <f>M39*E39</f>
        <v>0</v>
      </c>
      <c r="Y39" s="138">
        <f>(N39+O39+P39)*E39</f>
        <v>0</v>
      </c>
      <c r="Z39" s="138">
        <f>S39*E39</f>
        <v>0</v>
      </c>
      <c r="AA39" s="138">
        <f>T39*E39</f>
        <v>0</v>
      </c>
      <c r="AB39" s="138">
        <f t="shared" si="36"/>
        <v>0</v>
      </c>
      <c r="AC39" s="138"/>
      <c r="AD39" s="138">
        <f t="shared" si="37"/>
        <v>0</v>
      </c>
      <c r="AE39" s="138">
        <f t="shared" si="38"/>
        <v>0</v>
      </c>
      <c r="AF39" s="138">
        <f t="shared" si="39"/>
        <v>0</v>
      </c>
      <c r="AG39" s="138">
        <f t="shared" si="40"/>
        <v>0</v>
      </c>
    </row>
    <row r="40" spans="1:37" s="136" customFormat="1" ht="12.75" customHeight="1" x14ac:dyDescent="0.2">
      <c r="A40" s="167">
        <v>24</v>
      </c>
      <c r="B40" s="168" t="s">
        <v>205</v>
      </c>
      <c r="C40" s="169" t="s">
        <v>206</v>
      </c>
      <c r="D40" s="167" t="s">
        <v>6</v>
      </c>
      <c r="E40" s="170">
        <v>42.89</v>
      </c>
      <c r="F40" s="137"/>
      <c r="G40" s="147"/>
      <c r="H40" s="147"/>
      <c r="I40" s="147"/>
      <c r="J40" s="147"/>
      <c r="K40" s="138">
        <f t="shared" si="30"/>
        <v>0</v>
      </c>
      <c r="L40" s="138"/>
      <c r="M40" s="138">
        <f t="shared" si="31"/>
        <v>0</v>
      </c>
      <c r="N40" s="147"/>
      <c r="O40" s="147"/>
      <c r="P40" s="147"/>
      <c r="Q40" s="138">
        <f t="shared" si="32"/>
        <v>0</v>
      </c>
      <c r="R40" s="138"/>
      <c r="S40" s="138">
        <f t="shared" si="33"/>
        <v>0</v>
      </c>
      <c r="T40" s="138">
        <f t="shared" si="34"/>
        <v>0</v>
      </c>
      <c r="U40" s="138">
        <f t="shared" si="35"/>
        <v>0</v>
      </c>
      <c r="V40" s="145"/>
      <c r="W40" s="138">
        <f>K40*E40</f>
        <v>0</v>
      </c>
      <c r="X40" s="138">
        <f>M40*E40</f>
        <v>0</v>
      </c>
      <c r="Y40" s="138">
        <f>(N40+O40+P40)*E40</f>
        <v>0</v>
      </c>
      <c r="Z40" s="138">
        <f>S40*E40</f>
        <v>0</v>
      </c>
      <c r="AA40" s="138">
        <f>T40*E40</f>
        <v>0</v>
      </c>
      <c r="AB40" s="138">
        <f t="shared" si="36"/>
        <v>0</v>
      </c>
      <c r="AC40" s="138"/>
      <c r="AD40" s="138">
        <f t="shared" si="37"/>
        <v>0</v>
      </c>
      <c r="AE40" s="138">
        <f t="shared" si="38"/>
        <v>0</v>
      </c>
      <c r="AF40" s="138">
        <f t="shared" si="39"/>
        <v>0</v>
      </c>
      <c r="AG40" s="138">
        <f t="shared" si="40"/>
        <v>0</v>
      </c>
    </row>
    <row r="41" spans="1:37" s="136" customFormat="1" ht="12.75" customHeight="1" x14ac:dyDescent="0.2">
      <c r="A41" s="163"/>
      <c r="B41" s="164" t="s">
        <v>207</v>
      </c>
      <c r="C41" s="165" t="s">
        <v>208</v>
      </c>
      <c r="D41" s="163"/>
      <c r="E41" s="166"/>
      <c r="F41" s="138"/>
      <c r="G41" s="159"/>
      <c r="H41" s="159"/>
      <c r="I41" s="159"/>
      <c r="J41" s="159"/>
      <c r="K41" s="159"/>
      <c r="L41" s="159"/>
      <c r="M41" s="159"/>
      <c r="N41" s="159"/>
      <c r="O41" s="159"/>
      <c r="P41" s="159"/>
      <c r="Q41" s="159"/>
      <c r="R41" s="159"/>
      <c r="S41" s="159"/>
      <c r="T41" s="159"/>
      <c r="U41" s="159"/>
      <c r="V41" s="160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61"/>
      <c r="AI41" s="161"/>
      <c r="AJ41" s="161"/>
      <c r="AK41" s="161"/>
    </row>
    <row r="42" spans="1:37" s="136" customFormat="1" ht="12.75" customHeight="1" x14ac:dyDescent="0.2">
      <c r="A42" s="167">
        <v>25</v>
      </c>
      <c r="B42" s="168" t="s">
        <v>209</v>
      </c>
      <c r="C42" s="169" t="s">
        <v>210</v>
      </c>
      <c r="D42" s="167" t="s">
        <v>165</v>
      </c>
      <c r="E42" s="170">
        <v>60.253</v>
      </c>
      <c r="F42" s="138"/>
      <c r="G42" s="147"/>
      <c r="H42" s="147"/>
      <c r="I42" s="147"/>
      <c r="J42" s="147"/>
      <c r="K42" s="138">
        <f t="shared" si="30"/>
        <v>0</v>
      </c>
      <c r="L42" s="138"/>
      <c r="M42" s="138">
        <f t="shared" si="31"/>
        <v>0</v>
      </c>
      <c r="N42" s="147"/>
      <c r="O42" s="147"/>
      <c r="P42" s="147"/>
      <c r="Q42" s="138">
        <f t="shared" si="32"/>
        <v>0</v>
      </c>
      <c r="R42" s="138"/>
      <c r="S42" s="138">
        <f t="shared" si="33"/>
        <v>0</v>
      </c>
      <c r="T42" s="138">
        <f t="shared" si="34"/>
        <v>0</v>
      </c>
      <c r="U42" s="138">
        <f t="shared" si="35"/>
        <v>0</v>
      </c>
      <c r="V42" s="145"/>
      <c r="W42" s="138">
        <f>K42*E42</f>
        <v>0</v>
      </c>
      <c r="X42" s="138">
        <f>M42*E42</f>
        <v>0</v>
      </c>
      <c r="Y42" s="138">
        <f>(N42+O42+P42)*E42</f>
        <v>0</v>
      </c>
      <c r="Z42" s="138">
        <f>S42*E42</f>
        <v>0</v>
      </c>
      <c r="AA42" s="138">
        <f>T42*E42</f>
        <v>0</v>
      </c>
      <c r="AB42" s="138">
        <f t="shared" si="36"/>
        <v>0</v>
      </c>
      <c r="AC42" s="138"/>
      <c r="AD42" s="138">
        <f t="shared" si="37"/>
        <v>0</v>
      </c>
      <c r="AE42" s="138">
        <f t="shared" si="38"/>
        <v>0</v>
      </c>
      <c r="AF42" s="138">
        <f t="shared" si="39"/>
        <v>0</v>
      </c>
      <c r="AG42" s="138">
        <f t="shared" si="40"/>
        <v>0</v>
      </c>
    </row>
    <row r="43" spans="1:37" s="136" customFormat="1" ht="12.75" customHeight="1" x14ac:dyDescent="0.2">
      <c r="A43" s="163"/>
      <c r="B43" s="164" t="s">
        <v>211</v>
      </c>
      <c r="C43" s="165" t="s">
        <v>212</v>
      </c>
      <c r="D43" s="163"/>
      <c r="E43" s="166"/>
      <c r="F43" s="138"/>
      <c r="G43" s="159"/>
      <c r="H43" s="159"/>
      <c r="I43" s="159"/>
      <c r="J43" s="159"/>
      <c r="K43" s="159"/>
      <c r="L43" s="159"/>
      <c r="M43" s="159"/>
      <c r="N43" s="159"/>
      <c r="O43" s="159"/>
      <c r="P43" s="159"/>
      <c r="Q43" s="159"/>
      <c r="R43" s="159"/>
      <c r="S43" s="159"/>
      <c r="T43" s="159"/>
      <c r="U43" s="159"/>
      <c r="V43" s="160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61"/>
    </row>
    <row r="44" spans="1:37" s="136" customFormat="1" ht="12.75" customHeight="1" x14ac:dyDescent="0.2">
      <c r="A44" s="167">
        <v>26</v>
      </c>
      <c r="B44" s="168" t="s">
        <v>213</v>
      </c>
      <c r="C44" s="169" t="s">
        <v>214</v>
      </c>
      <c r="D44" s="167" t="s">
        <v>4</v>
      </c>
      <c r="E44" s="170">
        <v>1</v>
      </c>
      <c r="F44" s="137"/>
      <c r="G44" s="147"/>
      <c r="H44" s="147"/>
      <c r="I44" s="147"/>
      <c r="J44" s="147"/>
      <c r="K44" s="138">
        <f t="shared" si="30"/>
        <v>0</v>
      </c>
      <c r="L44" s="138"/>
      <c r="M44" s="138">
        <f t="shared" si="31"/>
        <v>0</v>
      </c>
      <c r="N44" s="147"/>
      <c r="O44" s="147"/>
      <c r="P44" s="147"/>
      <c r="Q44" s="138">
        <f t="shared" si="32"/>
        <v>0</v>
      </c>
      <c r="R44" s="138"/>
      <c r="S44" s="138">
        <f t="shared" si="33"/>
        <v>0</v>
      </c>
      <c r="T44" s="138">
        <f t="shared" si="34"/>
        <v>0</v>
      </c>
      <c r="U44" s="138">
        <f t="shared" si="35"/>
        <v>0</v>
      </c>
      <c r="V44" s="145"/>
      <c r="W44" s="138">
        <f>K44*E44</f>
        <v>0</v>
      </c>
      <c r="X44" s="138">
        <f>M44*E44</f>
        <v>0</v>
      </c>
      <c r="Y44" s="138">
        <f>(N44+O44+P44)*E44</f>
        <v>0</v>
      </c>
      <c r="Z44" s="138">
        <f>S44*E44</f>
        <v>0</v>
      </c>
      <c r="AA44" s="138">
        <f>T44*E44</f>
        <v>0</v>
      </c>
      <c r="AB44" s="138">
        <f t="shared" si="36"/>
        <v>0</v>
      </c>
      <c r="AC44" s="138"/>
      <c r="AD44" s="138">
        <f t="shared" si="37"/>
        <v>0</v>
      </c>
      <c r="AE44" s="138">
        <f t="shared" si="38"/>
        <v>0</v>
      </c>
      <c r="AF44" s="138">
        <f t="shared" si="39"/>
        <v>0</v>
      </c>
      <c r="AG44" s="138">
        <f t="shared" si="40"/>
        <v>0</v>
      </c>
    </row>
    <row r="45" spans="1:37" s="136" customFormat="1" ht="12.75" customHeight="1" x14ac:dyDescent="0.2">
      <c r="A45" s="167">
        <v>27</v>
      </c>
      <c r="B45" s="168" t="s">
        <v>215</v>
      </c>
      <c r="C45" s="169" t="s">
        <v>216</v>
      </c>
      <c r="D45" s="167" t="s">
        <v>165</v>
      </c>
      <c r="E45" s="170">
        <v>60.253</v>
      </c>
      <c r="F45" s="138"/>
      <c r="G45" s="147"/>
      <c r="H45" s="147"/>
      <c r="I45" s="147"/>
      <c r="J45" s="147"/>
      <c r="K45" s="138">
        <f t="shared" si="30"/>
        <v>0</v>
      </c>
      <c r="L45" s="138"/>
      <c r="M45" s="138">
        <f t="shared" si="31"/>
        <v>0</v>
      </c>
      <c r="N45" s="147"/>
      <c r="O45" s="147"/>
      <c r="P45" s="147"/>
      <c r="Q45" s="138">
        <f t="shared" si="32"/>
        <v>0</v>
      </c>
      <c r="R45" s="138"/>
      <c r="S45" s="138">
        <f t="shared" si="33"/>
        <v>0</v>
      </c>
      <c r="T45" s="138">
        <f t="shared" si="34"/>
        <v>0</v>
      </c>
      <c r="U45" s="138">
        <f t="shared" si="35"/>
        <v>0</v>
      </c>
      <c r="V45" s="145"/>
      <c r="W45" s="138">
        <f>K45*E45</f>
        <v>0</v>
      </c>
      <c r="X45" s="138">
        <f>M45*E45</f>
        <v>0</v>
      </c>
      <c r="Y45" s="138">
        <f>(N45+O45+P45)*E45</f>
        <v>0</v>
      </c>
      <c r="Z45" s="138">
        <f>S45*E45</f>
        <v>0</v>
      </c>
      <c r="AA45" s="138">
        <f>T45*E45</f>
        <v>0</v>
      </c>
      <c r="AB45" s="138">
        <f t="shared" si="36"/>
        <v>0</v>
      </c>
      <c r="AC45" s="138"/>
      <c r="AD45" s="138">
        <f t="shared" si="37"/>
        <v>0</v>
      </c>
      <c r="AE45" s="138">
        <f t="shared" si="38"/>
        <v>0</v>
      </c>
      <c r="AF45" s="138">
        <f t="shared" si="39"/>
        <v>0</v>
      </c>
      <c r="AG45" s="138">
        <f t="shared" si="40"/>
        <v>0</v>
      </c>
    </row>
    <row r="46" spans="1:37" s="136" customFormat="1" ht="12.75" customHeight="1" x14ac:dyDescent="0.2">
      <c r="A46" s="167">
        <v>28</v>
      </c>
      <c r="B46" s="168" t="s">
        <v>217</v>
      </c>
      <c r="C46" s="169" t="s">
        <v>218</v>
      </c>
      <c r="D46" s="167" t="s">
        <v>109</v>
      </c>
      <c r="E46" s="170">
        <v>60.26</v>
      </c>
      <c r="F46" s="137"/>
      <c r="G46" s="147"/>
      <c r="H46" s="147"/>
      <c r="I46" s="147"/>
      <c r="J46" s="147"/>
      <c r="K46" s="138">
        <f t="shared" si="30"/>
        <v>0</v>
      </c>
      <c r="L46" s="138"/>
      <c r="M46" s="138">
        <f t="shared" si="31"/>
        <v>0</v>
      </c>
      <c r="N46" s="147"/>
      <c r="O46" s="147"/>
      <c r="P46" s="147"/>
      <c r="Q46" s="138">
        <f t="shared" si="32"/>
        <v>0</v>
      </c>
      <c r="R46" s="138"/>
      <c r="S46" s="138">
        <f t="shared" si="33"/>
        <v>0</v>
      </c>
      <c r="T46" s="138">
        <f t="shared" si="34"/>
        <v>0</v>
      </c>
      <c r="U46" s="138">
        <f t="shared" si="35"/>
        <v>0</v>
      </c>
      <c r="V46" s="145"/>
      <c r="W46" s="138">
        <f>K46*E46</f>
        <v>0</v>
      </c>
      <c r="X46" s="138">
        <f>M46*E46</f>
        <v>0</v>
      </c>
      <c r="Y46" s="138">
        <f>(N46+O46+P46)*E46</f>
        <v>0</v>
      </c>
      <c r="Z46" s="138">
        <f>S46*E46</f>
        <v>0</v>
      </c>
      <c r="AA46" s="138">
        <f>T46*E46</f>
        <v>0</v>
      </c>
      <c r="AB46" s="138">
        <f t="shared" si="36"/>
        <v>0</v>
      </c>
      <c r="AC46" s="138"/>
      <c r="AD46" s="138">
        <f t="shared" si="37"/>
        <v>0</v>
      </c>
      <c r="AE46" s="138">
        <f t="shared" si="38"/>
        <v>0</v>
      </c>
      <c r="AF46" s="138">
        <f t="shared" si="39"/>
        <v>0</v>
      </c>
      <c r="AG46" s="138">
        <f t="shared" si="40"/>
        <v>0</v>
      </c>
    </row>
    <row r="47" spans="1:37" s="136" customFormat="1" ht="12.75" customHeight="1" x14ac:dyDescent="0.2">
      <c r="A47" s="163"/>
      <c r="B47" s="164" t="s">
        <v>219</v>
      </c>
      <c r="C47" s="165" t="s">
        <v>220</v>
      </c>
      <c r="D47" s="163"/>
      <c r="E47" s="166"/>
      <c r="F47" s="138"/>
      <c r="G47" s="159"/>
      <c r="H47" s="159"/>
      <c r="I47" s="159"/>
      <c r="J47" s="159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60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61"/>
    </row>
    <row r="48" spans="1:37" s="136" customFormat="1" ht="12.75" customHeight="1" x14ac:dyDescent="0.2">
      <c r="A48" s="167">
        <v>29</v>
      </c>
      <c r="B48" s="168" t="s">
        <v>221</v>
      </c>
      <c r="C48" s="169" t="s">
        <v>222</v>
      </c>
      <c r="D48" s="167" t="s">
        <v>6</v>
      </c>
      <c r="E48" s="170">
        <v>150</v>
      </c>
      <c r="F48" s="137"/>
      <c r="G48" s="147"/>
      <c r="H48" s="147"/>
      <c r="I48" s="147"/>
      <c r="J48" s="147"/>
      <c r="K48" s="138">
        <f t="shared" si="30"/>
        <v>0</v>
      </c>
      <c r="L48" s="138"/>
      <c r="M48" s="138">
        <f t="shared" si="31"/>
        <v>0</v>
      </c>
      <c r="N48" s="147"/>
      <c r="O48" s="147"/>
      <c r="P48" s="147"/>
      <c r="Q48" s="138">
        <f t="shared" si="32"/>
        <v>0</v>
      </c>
      <c r="R48" s="138"/>
      <c r="S48" s="138">
        <f t="shared" si="33"/>
        <v>0</v>
      </c>
      <c r="T48" s="138">
        <f t="shared" si="34"/>
        <v>0</v>
      </c>
      <c r="U48" s="138">
        <f t="shared" si="35"/>
        <v>0</v>
      </c>
      <c r="V48" s="145"/>
      <c r="W48" s="138">
        <f>K48*E48</f>
        <v>0</v>
      </c>
      <c r="X48" s="138">
        <f>M48*E48</f>
        <v>0</v>
      </c>
      <c r="Y48" s="138">
        <f>(N48+O48+P48)*E48</f>
        <v>0</v>
      </c>
      <c r="Z48" s="138">
        <f>S48*E48</f>
        <v>0</v>
      </c>
      <c r="AA48" s="138">
        <f>T48*E48</f>
        <v>0</v>
      </c>
      <c r="AB48" s="138">
        <f t="shared" si="36"/>
        <v>0</v>
      </c>
      <c r="AC48" s="138"/>
      <c r="AD48" s="138">
        <f t="shared" si="37"/>
        <v>0</v>
      </c>
      <c r="AE48" s="138">
        <f t="shared" si="38"/>
        <v>0</v>
      </c>
      <c r="AF48" s="138">
        <f t="shared" si="39"/>
        <v>0</v>
      </c>
      <c r="AG48" s="138">
        <f t="shared" si="40"/>
        <v>0</v>
      </c>
    </row>
    <row r="49" spans="1:39" s="136" customFormat="1" ht="12.75" customHeight="1" x14ac:dyDescent="0.2">
      <c r="A49" s="163"/>
      <c r="B49" s="164" t="s">
        <v>223</v>
      </c>
      <c r="C49" s="165" t="s">
        <v>224</v>
      </c>
      <c r="D49" s="163"/>
      <c r="E49" s="166"/>
      <c r="F49" s="138"/>
      <c r="G49" s="159"/>
      <c r="H49" s="159"/>
      <c r="I49" s="159"/>
      <c r="J49" s="159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60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</row>
    <row r="50" spans="1:39" s="136" customFormat="1" ht="12.75" customHeight="1" x14ac:dyDescent="0.2">
      <c r="A50" s="167">
        <v>30</v>
      </c>
      <c r="B50" s="168" t="s">
        <v>225</v>
      </c>
      <c r="C50" s="169" t="s">
        <v>226</v>
      </c>
      <c r="D50" s="167" t="s">
        <v>5</v>
      </c>
      <c r="E50" s="170">
        <v>4800</v>
      </c>
      <c r="F50" s="138"/>
      <c r="G50" s="147"/>
      <c r="H50" s="147"/>
      <c r="I50" s="147"/>
      <c r="J50" s="147"/>
      <c r="K50" s="138">
        <f t="shared" si="30"/>
        <v>0</v>
      </c>
      <c r="L50" s="138"/>
      <c r="M50" s="138">
        <f t="shared" si="31"/>
        <v>0</v>
      </c>
      <c r="N50" s="147"/>
      <c r="O50" s="147"/>
      <c r="P50" s="147"/>
      <c r="Q50" s="138">
        <f t="shared" si="32"/>
        <v>0</v>
      </c>
      <c r="R50" s="138"/>
      <c r="S50" s="138">
        <f t="shared" si="33"/>
        <v>0</v>
      </c>
      <c r="T50" s="138">
        <f t="shared" si="34"/>
        <v>0</v>
      </c>
      <c r="U50" s="138">
        <f t="shared" si="35"/>
        <v>0</v>
      </c>
      <c r="V50" s="145"/>
      <c r="W50" s="138">
        <f>K50*E50</f>
        <v>0</v>
      </c>
      <c r="X50" s="138">
        <f>M50*E50</f>
        <v>0</v>
      </c>
      <c r="Y50" s="138">
        <f>(N50+O50+P50)*E50</f>
        <v>0</v>
      </c>
      <c r="Z50" s="138">
        <f>S50*E50</f>
        <v>0</v>
      </c>
      <c r="AA50" s="138">
        <f>T50*E50</f>
        <v>0</v>
      </c>
      <c r="AB50" s="138">
        <f t="shared" si="36"/>
        <v>0</v>
      </c>
      <c r="AC50" s="138"/>
      <c r="AD50" s="138">
        <f t="shared" si="37"/>
        <v>0</v>
      </c>
      <c r="AE50" s="138">
        <f t="shared" si="38"/>
        <v>0</v>
      </c>
      <c r="AF50" s="138">
        <f t="shared" si="39"/>
        <v>0</v>
      </c>
      <c r="AG50" s="138">
        <f t="shared" si="40"/>
        <v>0</v>
      </c>
    </row>
    <row r="51" spans="1:39" s="136" customFormat="1" ht="12.75" customHeight="1" x14ac:dyDescent="0.2">
      <c r="A51" s="163"/>
      <c r="B51" s="164" t="s">
        <v>176</v>
      </c>
      <c r="C51" s="165" t="s">
        <v>177</v>
      </c>
      <c r="D51" s="163"/>
      <c r="E51" s="166"/>
      <c r="F51" s="138"/>
      <c r="G51" s="159"/>
      <c r="H51" s="159"/>
      <c r="I51" s="159"/>
      <c r="J51" s="159"/>
      <c r="K51" s="159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60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  <c r="AG51" s="159"/>
      <c r="AH51" s="161"/>
    </row>
    <row r="52" spans="1:39" s="136" customFormat="1" ht="12.75" customHeight="1" x14ac:dyDescent="0.2">
      <c r="A52" s="167">
        <v>31</v>
      </c>
      <c r="B52" s="168" t="s">
        <v>178</v>
      </c>
      <c r="C52" s="169" t="s">
        <v>179</v>
      </c>
      <c r="D52" s="167" t="s">
        <v>108</v>
      </c>
      <c r="E52" s="170">
        <v>19.12</v>
      </c>
      <c r="F52" s="138"/>
      <c r="G52" s="147"/>
      <c r="H52" s="147"/>
      <c r="I52" s="147"/>
      <c r="J52" s="147"/>
      <c r="K52" s="138">
        <f t="shared" si="30"/>
        <v>0</v>
      </c>
      <c r="L52" s="138"/>
      <c r="M52" s="138">
        <f t="shared" si="31"/>
        <v>0</v>
      </c>
      <c r="N52" s="147"/>
      <c r="O52" s="147"/>
      <c r="P52" s="147"/>
      <c r="Q52" s="138">
        <f t="shared" si="32"/>
        <v>0</v>
      </c>
      <c r="R52" s="138"/>
      <c r="S52" s="138">
        <f t="shared" si="33"/>
        <v>0</v>
      </c>
      <c r="T52" s="138">
        <f t="shared" si="34"/>
        <v>0</v>
      </c>
      <c r="U52" s="138">
        <f t="shared" si="35"/>
        <v>0</v>
      </c>
      <c r="V52" s="145"/>
      <c r="W52" s="138">
        <f>K52*E52</f>
        <v>0</v>
      </c>
      <c r="X52" s="138">
        <f>M52*E52</f>
        <v>0</v>
      </c>
      <c r="Y52" s="138">
        <f>(N52+O52+P52)*E52</f>
        <v>0</v>
      </c>
      <c r="Z52" s="138">
        <f>S52*E52</f>
        <v>0</v>
      </c>
      <c r="AA52" s="138">
        <f>T52*E52</f>
        <v>0</v>
      </c>
      <c r="AB52" s="138">
        <f t="shared" si="36"/>
        <v>0</v>
      </c>
      <c r="AC52" s="138"/>
      <c r="AD52" s="138">
        <f t="shared" si="37"/>
        <v>0</v>
      </c>
      <c r="AE52" s="138">
        <f t="shared" si="38"/>
        <v>0</v>
      </c>
      <c r="AF52" s="138">
        <f t="shared" si="39"/>
        <v>0</v>
      </c>
      <c r="AG52" s="138">
        <f t="shared" si="40"/>
        <v>0</v>
      </c>
    </row>
    <row r="53" spans="1:39" s="136" customFormat="1" ht="12.75" customHeight="1" x14ac:dyDescent="0.2">
      <c r="A53" s="167">
        <v>32</v>
      </c>
      <c r="B53" s="168" t="s">
        <v>227</v>
      </c>
      <c r="C53" s="169" t="s">
        <v>228</v>
      </c>
      <c r="D53" s="167" t="s">
        <v>108</v>
      </c>
      <c r="E53" s="170">
        <v>301.06</v>
      </c>
      <c r="F53" s="138"/>
      <c r="G53" s="147"/>
      <c r="H53" s="147"/>
      <c r="I53" s="147"/>
      <c r="J53" s="147"/>
      <c r="K53" s="138">
        <f t="shared" si="30"/>
        <v>0</v>
      </c>
      <c r="L53" s="138"/>
      <c r="M53" s="138">
        <f t="shared" si="31"/>
        <v>0</v>
      </c>
      <c r="N53" s="147"/>
      <c r="O53" s="147"/>
      <c r="P53" s="147"/>
      <c r="Q53" s="138">
        <f t="shared" si="32"/>
        <v>0</v>
      </c>
      <c r="R53" s="138"/>
      <c r="S53" s="138">
        <f t="shared" si="33"/>
        <v>0</v>
      </c>
      <c r="T53" s="138">
        <f t="shared" si="34"/>
        <v>0</v>
      </c>
      <c r="U53" s="138">
        <f t="shared" si="35"/>
        <v>0</v>
      </c>
      <c r="V53" s="145"/>
      <c r="W53" s="138">
        <f>K53*E53</f>
        <v>0</v>
      </c>
      <c r="X53" s="138">
        <f>M53*E53</f>
        <v>0</v>
      </c>
      <c r="Y53" s="138">
        <f>(N53+O53+P53)*E53</f>
        <v>0</v>
      </c>
      <c r="Z53" s="138">
        <f>S53*E53</f>
        <v>0</v>
      </c>
      <c r="AA53" s="138">
        <f>T53*E53</f>
        <v>0</v>
      </c>
      <c r="AB53" s="138">
        <f t="shared" si="36"/>
        <v>0</v>
      </c>
      <c r="AC53" s="138"/>
      <c r="AD53" s="138">
        <f t="shared" si="37"/>
        <v>0</v>
      </c>
      <c r="AE53" s="138">
        <f t="shared" si="38"/>
        <v>0</v>
      </c>
      <c r="AF53" s="138">
        <f t="shared" si="39"/>
        <v>0</v>
      </c>
      <c r="AG53" s="138">
        <f t="shared" si="40"/>
        <v>0</v>
      </c>
    </row>
    <row r="54" spans="1:39" s="136" customFormat="1" ht="12.75" customHeight="1" x14ac:dyDescent="0.2">
      <c r="A54" s="167">
        <v>33</v>
      </c>
      <c r="B54" s="168" t="s">
        <v>180</v>
      </c>
      <c r="C54" s="169" t="s">
        <v>181</v>
      </c>
      <c r="D54" s="167" t="s">
        <v>5</v>
      </c>
      <c r="E54" s="170">
        <v>7456</v>
      </c>
      <c r="F54" s="138"/>
      <c r="G54" s="147"/>
      <c r="H54" s="147"/>
      <c r="I54" s="147"/>
      <c r="J54" s="147"/>
      <c r="K54" s="138">
        <f t="shared" si="30"/>
        <v>0</v>
      </c>
      <c r="L54" s="138"/>
      <c r="M54" s="138">
        <f t="shared" si="31"/>
        <v>0</v>
      </c>
      <c r="N54" s="147"/>
      <c r="O54" s="147"/>
      <c r="P54" s="147"/>
      <c r="Q54" s="138">
        <f t="shared" si="32"/>
        <v>0</v>
      </c>
      <c r="R54" s="138"/>
      <c r="S54" s="138">
        <f t="shared" si="33"/>
        <v>0</v>
      </c>
      <c r="T54" s="138">
        <f t="shared" si="34"/>
        <v>0</v>
      </c>
      <c r="U54" s="138">
        <f t="shared" si="35"/>
        <v>0</v>
      </c>
      <c r="V54" s="145"/>
      <c r="W54" s="138">
        <f>K54*E54</f>
        <v>0</v>
      </c>
      <c r="X54" s="138">
        <f>M54*E54</f>
        <v>0</v>
      </c>
      <c r="Y54" s="138">
        <f>(N54+O54+P54)*E54</f>
        <v>0</v>
      </c>
      <c r="Z54" s="138">
        <f>S54*E54</f>
        <v>0</v>
      </c>
      <c r="AA54" s="138">
        <f>T54*E54</f>
        <v>0</v>
      </c>
      <c r="AB54" s="138">
        <f t="shared" si="36"/>
        <v>0</v>
      </c>
      <c r="AC54" s="138"/>
      <c r="AD54" s="138">
        <f t="shared" si="37"/>
        <v>0</v>
      </c>
      <c r="AE54" s="138">
        <f t="shared" si="38"/>
        <v>0</v>
      </c>
      <c r="AF54" s="138">
        <f t="shared" si="39"/>
        <v>0</v>
      </c>
      <c r="AG54" s="138">
        <f t="shared" si="40"/>
        <v>0</v>
      </c>
    </row>
    <row r="55" spans="1:39" s="136" customFormat="1" ht="12.75" customHeight="1" x14ac:dyDescent="0.2">
      <c r="A55" s="167">
        <v>34</v>
      </c>
      <c r="B55" s="168" t="s">
        <v>198</v>
      </c>
      <c r="C55" s="169" t="s">
        <v>199</v>
      </c>
      <c r="D55" s="167" t="s">
        <v>200</v>
      </c>
      <c r="E55" s="170">
        <v>64</v>
      </c>
      <c r="F55" s="138"/>
      <c r="G55" s="147"/>
      <c r="H55" s="147"/>
      <c r="I55" s="147"/>
      <c r="J55" s="147"/>
      <c r="K55" s="138">
        <f t="shared" si="30"/>
        <v>0</v>
      </c>
      <c r="L55" s="138"/>
      <c r="M55" s="138">
        <f t="shared" si="31"/>
        <v>0</v>
      </c>
      <c r="N55" s="147"/>
      <c r="O55" s="147"/>
      <c r="P55" s="147"/>
      <c r="Q55" s="138">
        <f t="shared" si="32"/>
        <v>0</v>
      </c>
      <c r="R55" s="138"/>
      <c r="S55" s="138">
        <f t="shared" si="33"/>
        <v>0</v>
      </c>
      <c r="T55" s="138">
        <f t="shared" si="34"/>
        <v>0</v>
      </c>
      <c r="U55" s="138">
        <f t="shared" si="35"/>
        <v>0</v>
      </c>
      <c r="V55" s="145"/>
      <c r="W55" s="138">
        <f>K55*E55</f>
        <v>0</v>
      </c>
      <c r="X55" s="138">
        <f>M55*E55</f>
        <v>0</v>
      </c>
      <c r="Y55" s="138">
        <f>(N55+O55+P55)*E55</f>
        <v>0</v>
      </c>
      <c r="Z55" s="138">
        <f>S55*E55</f>
        <v>0</v>
      </c>
      <c r="AA55" s="138">
        <f>T55*E55</f>
        <v>0</v>
      </c>
      <c r="AB55" s="138">
        <f t="shared" si="36"/>
        <v>0</v>
      </c>
      <c r="AC55" s="138"/>
      <c r="AD55" s="138">
        <f t="shared" si="37"/>
        <v>0</v>
      </c>
      <c r="AE55" s="138">
        <f t="shared" si="38"/>
        <v>0</v>
      </c>
      <c r="AF55" s="138">
        <f t="shared" si="39"/>
        <v>0</v>
      </c>
      <c r="AG55" s="138">
        <f t="shared" si="40"/>
        <v>0</v>
      </c>
    </row>
    <row r="56" spans="1:39" s="136" customFormat="1" ht="12.75" customHeight="1" x14ac:dyDescent="0.2">
      <c r="A56" s="163"/>
      <c r="B56" s="164" t="s">
        <v>229</v>
      </c>
      <c r="C56" s="165" t="s">
        <v>230</v>
      </c>
      <c r="D56" s="163"/>
      <c r="E56" s="166"/>
      <c r="F56" s="138"/>
      <c r="G56" s="159"/>
      <c r="H56" s="159"/>
      <c r="I56" s="159"/>
      <c r="J56" s="159"/>
      <c r="K56" s="159"/>
      <c r="L56" s="159"/>
      <c r="M56" s="159"/>
      <c r="N56" s="159"/>
      <c r="O56" s="159"/>
      <c r="P56" s="159"/>
      <c r="Q56" s="159"/>
      <c r="R56" s="159"/>
      <c r="S56" s="159"/>
      <c r="T56" s="159"/>
      <c r="U56" s="159"/>
      <c r="V56" s="160"/>
      <c r="W56" s="159"/>
      <c r="X56" s="159"/>
      <c r="Y56" s="159"/>
      <c r="Z56" s="159"/>
      <c r="AA56" s="159"/>
      <c r="AB56" s="159"/>
      <c r="AC56" s="159"/>
      <c r="AD56" s="159"/>
      <c r="AE56" s="159"/>
      <c r="AF56" s="159"/>
      <c r="AG56" s="159"/>
      <c r="AH56" s="161"/>
    </row>
    <row r="57" spans="1:39" s="136" customFormat="1" ht="12.75" customHeight="1" x14ac:dyDescent="0.2">
      <c r="A57" s="167">
        <v>35</v>
      </c>
      <c r="B57" s="168" t="s">
        <v>231</v>
      </c>
      <c r="C57" s="169" t="s">
        <v>232</v>
      </c>
      <c r="D57" s="167" t="s">
        <v>5</v>
      </c>
      <c r="E57" s="170">
        <v>288.27999999999997</v>
      </c>
      <c r="F57" s="138"/>
      <c r="G57" s="147"/>
      <c r="H57" s="147"/>
      <c r="I57" s="147"/>
      <c r="J57" s="147"/>
      <c r="K57" s="138">
        <f t="shared" si="30"/>
        <v>0</v>
      </c>
      <c r="L57" s="138"/>
      <c r="M57" s="138">
        <f t="shared" si="31"/>
        <v>0</v>
      </c>
      <c r="N57" s="147"/>
      <c r="O57" s="147"/>
      <c r="P57" s="147"/>
      <c r="Q57" s="138">
        <f t="shared" si="32"/>
        <v>0</v>
      </c>
      <c r="R57" s="138"/>
      <c r="S57" s="138">
        <f t="shared" si="33"/>
        <v>0</v>
      </c>
      <c r="T57" s="138">
        <f t="shared" si="34"/>
        <v>0</v>
      </c>
      <c r="U57" s="138">
        <f t="shared" si="35"/>
        <v>0</v>
      </c>
      <c r="V57" s="145"/>
      <c r="W57" s="138">
        <f>K57*E57</f>
        <v>0</v>
      </c>
      <c r="X57" s="138">
        <f>M57*E57</f>
        <v>0</v>
      </c>
      <c r="Y57" s="138">
        <f>(N57+O57+P57)*E57</f>
        <v>0</v>
      </c>
      <c r="Z57" s="138">
        <f>S57*E57</f>
        <v>0</v>
      </c>
      <c r="AA57" s="138">
        <f>T57*E57</f>
        <v>0</v>
      </c>
      <c r="AB57" s="138">
        <f t="shared" si="36"/>
        <v>0</v>
      </c>
      <c r="AC57" s="138"/>
      <c r="AD57" s="138">
        <f t="shared" si="37"/>
        <v>0</v>
      </c>
      <c r="AE57" s="138">
        <f t="shared" si="38"/>
        <v>0</v>
      </c>
      <c r="AF57" s="138">
        <f t="shared" si="39"/>
        <v>0</v>
      </c>
      <c r="AG57" s="138">
        <f t="shared" si="40"/>
        <v>0</v>
      </c>
    </row>
    <row r="58" spans="1:39" s="136" customFormat="1" ht="12.75" customHeight="1" x14ac:dyDescent="0.2">
      <c r="A58" s="171"/>
      <c r="B58" s="172" t="s">
        <v>233</v>
      </c>
      <c r="C58" s="173" t="s">
        <v>234</v>
      </c>
      <c r="D58" s="171"/>
      <c r="E58" s="174"/>
      <c r="F58" s="137"/>
      <c r="G58" s="159"/>
      <c r="H58" s="159"/>
      <c r="I58" s="159"/>
      <c r="J58" s="159"/>
      <c r="K58" s="159"/>
      <c r="L58" s="159"/>
      <c r="M58" s="159"/>
      <c r="N58" s="159"/>
      <c r="O58" s="159"/>
      <c r="P58" s="159"/>
      <c r="Q58" s="159"/>
      <c r="R58" s="159"/>
      <c r="S58" s="159"/>
      <c r="T58" s="159"/>
      <c r="U58" s="159"/>
      <c r="V58" s="160"/>
      <c r="W58" s="159"/>
      <c r="X58" s="159"/>
      <c r="Y58" s="159"/>
      <c r="Z58" s="159"/>
      <c r="AA58" s="159"/>
      <c r="AB58" s="159"/>
      <c r="AC58" s="159"/>
      <c r="AD58" s="159"/>
      <c r="AE58" s="159"/>
      <c r="AF58" s="159"/>
      <c r="AG58" s="159"/>
      <c r="AH58" s="161"/>
      <c r="AI58" s="161"/>
    </row>
    <row r="59" spans="1:39" s="136" customFormat="1" ht="12.75" customHeight="1" x14ac:dyDescent="0.2">
      <c r="A59" s="175">
        <v>36</v>
      </c>
      <c r="B59" s="176" t="s">
        <v>235</v>
      </c>
      <c r="C59" s="177" t="s">
        <v>110</v>
      </c>
      <c r="D59" s="175" t="s">
        <v>5</v>
      </c>
      <c r="E59" s="178">
        <v>3971.09</v>
      </c>
      <c r="F59" s="138"/>
      <c r="G59" s="147"/>
      <c r="H59" s="147"/>
      <c r="I59" s="147"/>
      <c r="J59" s="147"/>
      <c r="K59" s="138">
        <f t="shared" si="30"/>
        <v>0</v>
      </c>
      <c r="L59" s="138"/>
      <c r="M59" s="138">
        <f t="shared" si="31"/>
        <v>0</v>
      </c>
      <c r="N59" s="147"/>
      <c r="O59" s="147"/>
      <c r="P59" s="147"/>
      <c r="Q59" s="138">
        <f t="shared" si="32"/>
        <v>0</v>
      </c>
      <c r="R59" s="138"/>
      <c r="S59" s="138">
        <f t="shared" si="33"/>
        <v>0</v>
      </c>
      <c r="T59" s="138">
        <f t="shared" si="34"/>
        <v>0</v>
      </c>
      <c r="U59" s="138">
        <f t="shared" si="35"/>
        <v>0</v>
      </c>
      <c r="V59" s="145"/>
      <c r="W59" s="138">
        <f>K59*E59</f>
        <v>0</v>
      </c>
      <c r="X59" s="138">
        <f>M59*E59</f>
        <v>0</v>
      </c>
      <c r="Y59" s="138">
        <f>(N59+O59+P59)*E59</f>
        <v>0</v>
      </c>
      <c r="Z59" s="138">
        <f>S59*E59</f>
        <v>0</v>
      </c>
      <c r="AA59" s="138">
        <f>T59*E59</f>
        <v>0</v>
      </c>
      <c r="AB59" s="138">
        <f t="shared" si="36"/>
        <v>0</v>
      </c>
      <c r="AC59" s="138"/>
      <c r="AD59" s="138">
        <f t="shared" si="37"/>
        <v>0</v>
      </c>
      <c r="AE59" s="138">
        <f t="shared" si="38"/>
        <v>0</v>
      </c>
      <c r="AF59" s="138">
        <f t="shared" si="39"/>
        <v>0</v>
      </c>
      <c r="AG59" s="138">
        <f t="shared" si="40"/>
        <v>0</v>
      </c>
    </row>
    <row r="60" spans="1:39" s="136" customFormat="1" ht="12.75" customHeight="1" x14ac:dyDescent="0.2">
      <c r="A60" s="163"/>
      <c r="B60" s="164" t="s">
        <v>236</v>
      </c>
      <c r="C60" s="165" t="s">
        <v>237</v>
      </c>
      <c r="D60" s="163"/>
      <c r="E60" s="166"/>
      <c r="F60" s="138"/>
      <c r="G60" s="159"/>
      <c r="H60" s="159"/>
      <c r="I60" s="159"/>
      <c r="J60" s="159"/>
      <c r="K60" s="159"/>
      <c r="L60" s="159"/>
      <c r="M60" s="159"/>
      <c r="N60" s="159"/>
      <c r="O60" s="159"/>
      <c r="P60" s="159"/>
      <c r="Q60" s="159"/>
      <c r="R60" s="159"/>
      <c r="S60" s="159"/>
      <c r="T60" s="159"/>
      <c r="U60" s="159"/>
      <c r="V60" s="160"/>
      <c r="W60" s="159"/>
      <c r="X60" s="159"/>
      <c r="Y60" s="159"/>
      <c r="Z60" s="159"/>
      <c r="AA60" s="159"/>
      <c r="AB60" s="159"/>
      <c r="AC60" s="159"/>
      <c r="AD60" s="159"/>
      <c r="AE60" s="159"/>
      <c r="AF60" s="159"/>
      <c r="AG60" s="159"/>
      <c r="AH60" s="161"/>
      <c r="AI60" s="161"/>
      <c r="AJ60" s="161"/>
      <c r="AK60" s="161"/>
      <c r="AL60" s="161"/>
      <c r="AM60" s="161"/>
    </row>
    <row r="61" spans="1:39" s="136" customFormat="1" ht="12.75" customHeight="1" x14ac:dyDescent="0.2">
      <c r="A61" s="179">
        <v>37</v>
      </c>
      <c r="B61" s="168" t="s">
        <v>238</v>
      </c>
      <c r="C61" s="169" t="s">
        <v>239</v>
      </c>
      <c r="D61" s="167" t="s">
        <v>5</v>
      </c>
      <c r="E61" s="170">
        <v>1850</v>
      </c>
      <c r="F61" s="137"/>
      <c r="G61" s="139"/>
      <c r="H61" s="139"/>
      <c r="I61" s="139"/>
      <c r="J61" s="139"/>
      <c r="K61" s="139"/>
      <c r="L61" s="137"/>
      <c r="M61" s="137">
        <f>G61*$G$3+H61*$H$3+I61*$I$3+J61*$J$3</f>
        <v>0</v>
      </c>
      <c r="N61" s="137"/>
      <c r="O61" s="137"/>
      <c r="P61" s="137"/>
      <c r="Q61" s="137">
        <f t="shared" si="5"/>
        <v>0</v>
      </c>
      <c r="R61" s="137"/>
      <c r="S61" s="137">
        <f>Q61*$S$3</f>
        <v>0</v>
      </c>
      <c r="T61" s="137">
        <f>(Q61+S61)*$T$3</f>
        <v>0</v>
      </c>
      <c r="U61" s="137">
        <f t="shared" si="6"/>
        <v>0</v>
      </c>
      <c r="V61" s="145"/>
      <c r="W61" s="137"/>
      <c r="X61" s="138"/>
      <c r="Y61" s="137"/>
      <c r="Z61" s="137"/>
      <c r="AA61" s="137"/>
      <c r="AB61" s="138">
        <f t="shared" si="7"/>
        <v>0</v>
      </c>
      <c r="AC61" s="138"/>
      <c r="AD61" s="138"/>
      <c r="AE61" s="138"/>
      <c r="AF61" s="138"/>
      <c r="AG61" s="138"/>
    </row>
    <row r="62" spans="1:39" s="136" customFormat="1" ht="12.75" customHeight="1" x14ac:dyDescent="0.2">
      <c r="A62" s="167">
        <v>38</v>
      </c>
      <c r="B62" s="168" t="s">
        <v>205</v>
      </c>
      <c r="C62" s="169" t="s">
        <v>206</v>
      </c>
      <c r="D62" s="167" t="s">
        <v>6</v>
      </c>
      <c r="E62" s="170">
        <v>33.200000000000003</v>
      </c>
      <c r="F62" s="138"/>
      <c r="G62" s="147"/>
      <c r="H62" s="147"/>
      <c r="I62" s="147"/>
      <c r="J62" s="147"/>
      <c r="K62" s="139">
        <f t="shared" si="4"/>
        <v>0</v>
      </c>
      <c r="L62" s="139"/>
      <c r="M62" s="138">
        <f>G62*$G$3+H62*$H$3+I62*$I$3+J62*$J$3</f>
        <v>0</v>
      </c>
      <c r="N62" s="147"/>
      <c r="O62" s="147"/>
      <c r="P62" s="147"/>
      <c r="Q62" s="138">
        <f t="shared" si="5"/>
        <v>0</v>
      </c>
      <c r="R62" s="138"/>
      <c r="S62" s="138">
        <f>Q62*$S$3</f>
        <v>0</v>
      </c>
      <c r="T62" s="138">
        <f>(Q62+S62)*$T$3</f>
        <v>0</v>
      </c>
      <c r="U62" s="138">
        <f t="shared" si="6"/>
        <v>0</v>
      </c>
      <c r="V62" s="145"/>
      <c r="W62" s="138">
        <f>K62*E62</f>
        <v>0</v>
      </c>
      <c r="X62" s="138">
        <f>M62*E62</f>
        <v>0</v>
      </c>
      <c r="Y62" s="138">
        <f>(N62+O62+P62)*E62</f>
        <v>0</v>
      </c>
      <c r="Z62" s="138">
        <f>S62*E62</f>
        <v>0</v>
      </c>
      <c r="AA62" s="138">
        <f>T62*E62</f>
        <v>0</v>
      </c>
      <c r="AB62" s="138">
        <f t="shared" si="7"/>
        <v>0</v>
      </c>
      <c r="AC62" s="138"/>
      <c r="AD62" s="138">
        <f t="shared" si="0"/>
        <v>0</v>
      </c>
      <c r="AE62" s="138">
        <f t="shared" si="1"/>
        <v>0</v>
      </c>
      <c r="AF62" s="138">
        <f t="shared" si="2"/>
        <v>0</v>
      </c>
      <c r="AG62" s="138">
        <f t="shared" si="3"/>
        <v>0</v>
      </c>
    </row>
    <row r="63" spans="1:39" s="136" customFormat="1" ht="12.75" customHeight="1" x14ac:dyDescent="0.2">
      <c r="A63" s="167">
        <v>39</v>
      </c>
      <c r="B63" s="168" t="s">
        <v>240</v>
      </c>
      <c r="C63" s="169" t="s">
        <v>241</v>
      </c>
      <c r="D63" s="167" t="s">
        <v>3</v>
      </c>
      <c r="E63" s="170">
        <v>40.917000000000002</v>
      </c>
      <c r="F63" s="138"/>
      <c r="G63" s="147"/>
      <c r="H63" s="147"/>
      <c r="I63" s="147"/>
      <c r="J63" s="147"/>
      <c r="K63" s="139">
        <f t="shared" si="4"/>
        <v>0</v>
      </c>
      <c r="L63" s="138"/>
      <c r="M63" s="138">
        <f>G63*$G$3+H63*$H$3+I63*$I$3+J63*$J$3</f>
        <v>0</v>
      </c>
      <c r="N63" s="147"/>
      <c r="O63" s="147"/>
      <c r="P63" s="147"/>
      <c r="Q63" s="138">
        <f t="shared" si="5"/>
        <v>0</v>
      </c>
      <c r="R63" s="138"/>
      <c r="S63" s="138">
        <f>Q63*$S$3</f>
        <v>0</v>
      </c>
      <c r="T63" s="138">
        <f>(Q63+S63)*$T$3</f>
        <v>0</v>
      </c>
      <c r="U63" s="138">
        <f t="shared" si="6"/>
        <v>0</v>
      </c>
      <c r="V63" s="145"/>
      <c r="W63" s="138">
        <f>K63*E63</f>
        <v>0</v>
      </c>
      <c r="X63" s="138">
        <f>M63*E63</f>
        <v>0</v>
      </c>
      <c r="Y63" s="138">
        <f>(N63+O63+P63)*E63</f>
        <v>0</v>
      </c>
      <c r="Z63" s="138">
        <f>S63*E63</f>
        <v>0</v>
      </c>
      <c r="AA63" s="138">
        <f>T63*E63</f>
        <v>0</v>
      </c>
      <c r="AB63" s="138">
        <f t="shared" si="7"/>
        <v>0</v>
      </c>
      <c r="AC63" s="138"/>
      <c r="AD63" s="138">
        <f t="shared" si="0"/>
        <v>0</v>
      </c>
      <c r="AE63" s="138">
        <f t="shared" si="1"/>
        <v>0</v>
      </c>
      <c r="AF63" s="138">
        <f t="shared" si="2"/>
        <v>0</v>
      </c>
      <c r="AG63" s="138">
        <f t="shared" si="3"/>
        <v>0</v>
      </c>
    </row>
    <row r="64" spans="1:39" s="136" customFormat="1" ht="12.75" customHeight="1" x14ac:dyDescent="0.2">
      <c r="A64" s="175">
        <v>40</v>
      </c>
      <c r="B64" s="176" t="s">
        <v>242</v>
      </c>
      <c r="C64" s="177" t="s">
        <v>243</v>
      </c>
      <c r="D64" s="175" t="s">
        <v>108</v>
      </c>
      <c r="E64" s="178">
        <v>24.8</v>
      </c>
      <c r="F64" s="138"/>
      <c r="G64" s="147"/>
      <c r="H64" s="147"/>
      <c r="I64" s="147"/>
      <c r="J64" s="147"/>
      <c r="K64" s="139">
        <f t="shared" si="4"/>
        <v>0</v>
      </c>
      <c r="L64" s="138"/>
      <c r="M64" s="138">
        <f>G64*$G$3+H64*$H$3+I64*$I$3+J64*$J$3</f>
        <v>0</v>
      </c>
      <c r="N64" s="147"/>
      <c r="O64" s="147"/>
      <c r="P64" s="147"/>
      <c r="Q64" s="138">
        <f t="shared" si="5"/>
        <v>0</v>
      </c>
      <c r="R64" s="138"/>
      <c r="S64" s="138">
        <f>Q64*$S$3</f>
        <v>0</v>
      </c>
      <c r="T64" s="138">
        <f>(Q64+S64)*$T$3</f>
        <v>0</v>
      </c>
      <c r="U64" s="138">
        <f t="shared" si="6"/>
        <v>0</v>
      </c>
      <c r="V64" s="145"/>
      <c r="W64" s="138">
        <f>K64*E64</f>
        <v>0</v>
      </c>
      <c r="X64" s="138">
        <f>M64*E64</f>
        <v>0</v>
      </c>
      <c r="Y64" s="138">
        <f>(N64+O64+P64)*E64</f>
        <v>0</v>
      </c>
      <c r="Z64" s="138">
        <f>S64*E64</f>
        <v>0</v>
      </c>
      <c r="AA64" s="138">
        <f>T64*E64</f>
        <v>0</v>
      </c>
      <c r="AB64" s="138">
        <f t="shared" si="7"/>
        <v>0</v>
      </c>
      <c r="AC64" s="138"/>
      <c r="AD64" s="138">
        <f t="shared" si="0"/>
        <v>0</v>
      </c>
      <c r="AE64" s="138">
        <f t="shared" si="1"/>
        <v>0</v>
      </c>
      <c r="AF64" s="138">
        <f t="shared" si="2"/>
        <v>0</v>
      </c>
      <c r="AG64" s="138">
        <f t="shared" si="3"/>
        <v>0</v>
      </c>
    </row>
    <row r="65" spans="1:37" s="136" customFormat="1" ht="12.75" customHeight="1" x14ac:dyDescent="0.2">
      <c r="A65" s="163"/>
      <c r="B65" s="172" t="s">
        <v>244</v>
      </c>
      <c r="C65" s="173" t="s">
        <v>245</v>
      </c>
      <c r="D65" s="163"/>
      <c r="E65" s="166"/>
      <c r="F65" s="137"/>
      <c r="G65" s="139"/>
      <c r="H65" s="139"/>
      <c r="I65" s="139"/>
      <c r="J65" s="139"/>
      <c r="K65" s="139">
        <f t="shared" si="4"/>
        <v>0</v>
      </c>
      <c r="L65" s="137"/>
      <c r="M65" s="137">
        <f>G65*$G$3+H65*$H$3+I65*$I$3+J65*$J$3</f>
        <v>0</v>
      </c>
      <c r="N65" s="137"/>
      <c r="O65" s="137"/>
      <c r="P65" s="137"/>
      <c r="Q65" s="137">
        <f t="shared" si="5"/>
        <v>0</v>
      </c>
      <c r="R65" s="137"/>
      <c r="S65" s="137">
        <f>Q65*$S$3</f>
        <v>0</v>
      </c>
      <c r="T65" s="137">
        <f>(Q65+S65)*$T$3</f>
        <v>0</v>
      </c>
      <c r="U65" s="137">
        <f t="shared" si="6"/>
        <v>0</v>
      </c>
      <c r="V65" s="145"/>
      <c r="W65" s="137"/>
      <c r="X65" s="138"/>
      <c r="Y65" s="137"/>
      <c r="Z65" s="137"/>
      <c r="AA65" s="137"/>
      <c r="AB65" s="138">
        <f t="shared" si="7"/>
        <v>0</v>
      </c>
      <c r="AC65" s="138"/>
      <c r="AD65" s="138"/>
      <c r="AE65" s="138"/>
      <c r="AF65" s="138"/>
      <c r="AG65" s="138"/>
    </row>
    <row r="66" spans="1:37" s="136" customFormat="1" ht="12.75" customHeight="1" x14ac:dyDescent="0.2">
      <c r="A66" s="167">
        <v>41</v>
      </c>
      <c r="B66" s="176" t="s">
        <v>246</v>
      </c>
      <c r="C66" s="177" t="s">
        <v>247</v>
      </c>
      <c r="D66" s="175" t="s">
        <v>165</v>
      </c>
      <c r="E66" s="170">
        <v>37.28</v>
      </c>
      <c r="F66" s="138"/>
      <c r="G66" s="147"/>
      <c r="H66" s="147"/>
      <c r="I66" s="147"/>
      <c r="J66" s="147"/>
      <c r="K66" s="139">
        <f t="shared" si="4"/>
        <v>0</v>
      </c>
      <c r="L66" s="139"/>
      <c r="M66" s="138">
        <f>G66*$G$3+H66*$H$3+I66*$I$3+J66*$J$3</f>
        <v>0</v>
      </c>
      <c r="N66" s="147"/>
      <c r="O66" s="147"/>
      <c r="P66" s="147"/>
      <c r="Q66" s="138">
        <f t="shared" si="5"/>
        <v>0</v>
      </c>
      <c r="R66" s="138"/>
      <c r="S66" s="138">
        <f>Q66*$S$3</f>
        <v>0</v>
      </c>
      <c r="T66" s="138">
        <f>(Q66+S66)*$T$3</f>
        <v>0</v>
      </c>
      <c r="U66" s="138">
        <f t="shared" si="6"/>
        <v>0</v>
      </c>
      <c r="V66" s="145"/>
      <c r="W66" s="138">
        <f>K66*E66</f>
        <v>0</v>
      </c>
      <c r="X66" s="138">
        <f>M66*E66</f>
        <v>0</v>
      </c>
      <c r="Y66" s="138">
        <f>(N66+O66+P66)*E66</f>
        <v>0</v>
      </c>
      <c r="Z66" s="138">
        <f>S66*E66</f>
        <v>0</v>
      </c>
      <c r="AA66" s="138">
        <f>T66*E66</f>
        <v>0</v>
      </c>
      <c r="AB66" s="138">
        <f t="shared" si="7"/>
        <v>0</v>
      </c>
      <c r="AC66" s="138"/>
      <c r="AD66" s="138">
        <f t="shared" si="0"/>
        <v>0</v>
      </c>
      <c r="AE66" s="138">
        <f t="shared" si="1"/>
        <v>0</v>
      </c>
      <c r="AF66" s="138">
        <f t="shared" si="2"/>
        <v>0</v>
      </c>
      <c r="AG66" s="138">
        <f t="shared" si="3"/>
        <v>0</v>
      </c>
    </row>
    <row r="67" spans="1:37" s="136" customFormat="1" ht="12.75" customHeight="1" x14ac:dyDescent="0.2">
      <c r="A67" s="163"/>
      <c r="B67" s="164" t="s">
        <v>211</v>
      </c>
      <c r="C67" s="165" t="s">
        <v>212</v>
      </c>
      <c r="D67" s="163"/>
      <c r="E67" s="166"/>
      <c r="F67" s="137"/>
      <c r="G67" s="139"/>
      <c r="H67" s="139"/>
      <c r="I67" s="139"/>
      <c r="J67" s="139"/>
      <c r="K67" s="139">
        <f t="shared" si="4"/>
        <v>0</v>
      </c>
      <c r="L67" s="137"/>
      <c r="M67" s="137">
        <f>G67*$G$3+H67*$H$3+I67*$I$3+J67*$J$3</f>
        <v>0</v>
      </c>
      <c r="N67" s="137"/>
      <c r="O67" s="137"/>
      <c r="P67" s="137"/>
      <c r="Q67" s="137">
        <f t="shared" si="5"/>
        <v>0</v>
      </c>
      <c r="R67" s="137"/>
      <c r="S67" s="137">
        <f>Q67*$S$3</f>
        <v>0</v>
      </c>
      <c r="T67" s="137">
        <f>(Q67+S67)*$T$3</f>
        <v>0</v>
      </c>
      <c r="U67" s="137">
        <f t="shared" si="6"/>
        <v>0</v>
      </c>
      <c r="V67" s="145"/>
      <c r="W67" s="137"/>
      <c r="X67" s="138"/>
      <c r="Y67" s="137"/>
      <c r="Z67" s="137"/>
      <c r="AA67" s="137"/>
      <c r="AB67" s="138">
        <f t="shared" si="7"/>
        <v>0</v>
      </c>
      <c r="AC67" s="138"/>
      <c r="AD67" s="138"/>
      <c r="AE67" s="138"/>
      <c r="AF67" s="138"/>
      <c r="AG67" s="138"/>
    </row>
    <row r="68" spans="1:37" s="136" customFormat="1" ht="12.75" customHeight="1" x14ac:dyDescent="0.2">
      <c r="A68" s="167">
        <v>42</v>
      </c>
      <c r="B68" s="168" t="s">
        <v>213</v>
      </c>
      <c r="C68" s="169" t="s">
        <v>214</v>
      </c>
      <c r="D68" s="167" t="s">
        <v>4</v>
      </c>
      <c r="E68" s="170">
        <v>3</v>
      </c>
      <c r="F68" s="138"/>
      <c r="G68" s="147"/>
      <c r="H68" s="147"/>
      <c r="I68" s="147"/>
      <c r="J68" s="147"/>
      <c r="K68" s="139">
        <f t="shared" si="4"/>
        <v>0</v>
      </c>
      <c r="L68" s="138"/>
      <c r="M68" s="138">
        <f>G68*$G$3+H68*$H$3+I68*$I$3+J68*$J$3</f>
        <v>0</v>
      </c>
      <c r="N68" s="147"/>
      <c r="O68" s="147"/>
      <c r="P68" s="147"/>
      <c r="Q68" s="138">
        <f t="shared" si="5"/>
        <v>0</v>
      </c>
      <c r="R68" s="138"/>
      <c r="S68" s="138">
        <f>Q68*$S$3</f>
        <v>0</v>
      </c>
      <c r="T68" s="138">
        <f>(Q68+S68)*$T$3</f>
        <v>0</v>
      </c>
      <c r="U68" s="138">
        <f t="shared" si="6"/>
        <v>0</v>
      </c>
      <c r="V68" s="145"/>
      <c r="W68" s="138">
        <f>K68*E68</f>
        <v>0</v>
      </c>
      <c r="X68" s="138">
        <f>M68*E68</f>
        <v>0</v>
      </c>
      <c r="Y68" s="138">
        <f>(N68+O68+P68)*E68</f>
        <v>0</v>
      </c>
      <c r="Z68" s="138">
        <f>S68*E68</f>
        <v>0</v>
      </c>
      <c r="AA68" s="138">
        <f>T68*E68</f>
        <v>0</v>
      </c>
      <c r="AB68" s="138">
        <f t="shared" si="7"/>
        <v>0</v>
      </c>
      <c r="AC68" s="138"/>
      <c r="AD68" s="138">
        <f t="shared" si="0"/>
        <v>0</v>
      </c>
      <c r="AE68" s="138">
        <f t="shared" si="1"/>
        <v>0</v>
      </c>
      <c r="AF68" s="138">
        <f t="shared" si="2"/>
        <v>0</v>
      </c>
      <c r="AG68" s="138">
        <f t="shared" si="3"/>
        <v>0</v>
      </c>
    </row>
    <row r="69" spans="1:37" s="136" customFormat="1" ht="12.75" customHeight="1" x14ac:dyDescent="0.2">
      <c r="A69" s="167">
        <v>43</v>
      </c>
      <c r="B69" s="168" t="s">
        <v>215</v>
      </c>
      <c r="C69" s="169" t="s">
        <v>216</v>
      </c>
      <c r="D69" s="167" t="s">
        <v>165</v>
      </c>
      <c r="E69" s="170">
        <v>36.988</v>
      </c>
      <c r="F69" s="137"/>
      <c r="G69" s="147"/>
      <c r="H69" s="147"/>
      <c r="I69" s="147"/>
      <c r="J69" s="147"/>
      <c r="K69" s="139">
        <f t="shared" ref="K69" si="41">SUM(G69:J69)</f>
        <v>0</v>
      </c>
      <c r="L69" s="138"/>
      <c r="M69" s="138">
        <f t="shared" ref="M69" si="42">G69*$G$3+H69*$H$3+I69*$I$3+J69*$J$3</f>
        <v>0</v>
      </c>
      <c r="N69" s="147"/>
      <c r="O69" s="147"/>
      <c r="P69" s="147"/>
      <c r="Q69" s="138">
        <f t="shared" ref="Q69" si="43">SUM(M69:P69)</f>
        <v>0</v>
      </c>
      <c r="R69" s="138"/>
      <c r="S69" s="138">
        <f t="shared" ref="S69" si="44">Q69*$S$3</f>
        <v>0</v>
      </c>
      <c r="T69" s="138">
        <f t="shared" ref="T69" si="45">(Q69+S69)*$T$3</f>
        <v>0</v>
      </c>
      <c r="U69" s="138">
        <f t="shared" ref="U69" si="46">Q69+S69+T69</f>
        <v>0</v>
      </c>
      <c r="V69" s="145"/>
      <c r="W69" s="138">
        <f>K69*E69</f>
        <v>0</v>
      </c>
      <c r="X69" s="138">
        <f>M69*E69</f>
        <v>0</v>
      </c>
      <c r="Y69" s="138">
        <f>(N69+O69+P69)*E69</f>
        <v>0</v>
      </c>
      <c r="Z69" s="138">
        <f>S69*E69</f>
        <v>0</v>
      </c>
      <c r="AA69" s="138">
        <f>T69*E69</f>
        <v>0</v>
      </c>
      <c r="AB69" s="138">
        <f t="shared" ref="AB69" si="47">SUM(X69:AA69)</f>
        <v>0</v>
      </c>
      <c r="AC69" s="138"/>
      <c r="AD69" s="138">
        <f t="shared" ref="AD69" si="48">G69*$E69</f>
        <v>0</v>
      </c>
      <c r="AE69" s="138">
        <f t="shared" ref="AE69" si="49">H69*$E69</f>
        <v>0</v>
      </c>
      <c r="AF69" s="138">
        <f t="shared" ref="AF69" si="50">I69*$E69</f>
        <v>0</v>
      </c>
      <c r="AG69" s="138">
        <f t="shared" ref="AG69" si="51">J69*$E69</f>
        <v>0</v>
      </c>
    </row>
    <row r="70" spans="1:37" s="136" customFormat="1" ht="12.75" customHeight="1" x14ac:dyDescent="0.2">
      <c r="A70" s="163"/>
      <c r="B70" s="164" t="s">
        <v>248</v>
      </c>
      <c r="C70" s="165" t="s">
        <v>249</v>
      </c>
      <c r="D70" s="163"/>
      <c r="E70" s="166"/>
      <c r="F70" s="138"/>
      <c r="G70" s="159"/>
      <c r="H70" s="159"/>
      <c r="I70" s="159"/>
      <c r="J70" s="159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60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  <c r="AG70" s="159"/>
      <c r="AH70" s="161"/>
      <c r="AI70" s="161"/>
      <c r="AJ70" s="161"/>
      <c r="AK70" s="161"/>
    </row>
    <row r="71" spans="1:37" s="136" customFormat="1" ht="12.75" customHeight="1" x14ac:dyDescent="0.2">
      <c r="A71" s="167">
        <v>44</v>
      </c>
      <c r="B71" s="168" t="s">
        <v>250</v>
      </c>
      <c r="C71" s="169" t="s">
        <v>251</v>
      </c>
      <c r="D71" s="167" t="s">
        <v>3</v>
      </c>
      <c r="E71" s="170">
        <v>2.4689999999999999</v>
      </c>
      <c r="F71" s="138"/>
      <c r="G71" s="147"/>
      <c r="H71" s="147"/>
      <c r="I71" s="147"/>
      <c r="J71" s="147"/>
      <c r="K71" s="138">
        <f t="shared" ref="K71:K95" si="52">SUM(G71:J71)</f>
        <v>0</v>
      </c>
      <c r="L71" s="138"/>
      <c r="M71" s="138">
        <f t="shared" ref="M71:M95" si="53">G71*$G$3+H71*$H$3+I71*$I$3+J71*$J$3</f>
        <v>0</v>
      </c>
      <c r="N71" s="147"/>
      <c r="O71" s="147"/>
      <c r="P71" s="147"/>
      <c r="Q71" s="138">
        <f t="shared" ref="Q71:Q95" si="54">SUM(M71:P71)</f>
        <v>0</v>
      </c>
      <c r="R71" s="138"/>
      <c r="S71" s="138">
        <f t="shared" ref="S71:S95" si="55">Q71*$S$3</f>
        <v>0</v>
      </c>
      <c r="T71" s="138">
        <f t="shared" ref="T71:T95" si="56">(Q71+S71)*$T$3</f>
        <v>0</v>
      </c>
      <c r="U71" s="138">
        <f t="shared" ref="U71:U95" si="57">Q71+S71+T71</f>
        <v>0</v>
      </c>
      <c r="V71" s="145"/>
      <c r="W71" s="138">
        <f>K71*E71</f>
        <v>0</v>
      </c>
      <c r="X71" s="138">
        <f>M71*E71</f>
        <v>0</v>
      </c>
      <c r="Y71" s="138">
        <f>(N71+O71+P71)*E71</f>
        <v>0</v>
      </c>
      <c r="Z71" s="138">
        <f>S71*E71</f>
        <v>0</v>
      </c>
      <c r="AA71" s="138">
        <f>T71*E71</f>
        <v>0</v>
      </c>
      <c r="AB71" s="138">
        <f t="shared" si="7"/>
        <v>0</v>
      </c>
      <c r="AC71" s="138"/>
      <c r="AD71" s="138">
        <f t="shared" ref="AD71:AD95" si="58">G71*$E71</f>
        <v>0</v>
      </c>
      <c r="AE71" s="138">
        <f t="shared" ref="AE71:AE95" si="59">H71*$E71</f>
        <v>0</v>
      </c>
      <c r="AF71" s="138">
        <f t="shared" ref="AF71:AF95" si="60">I71*$E71</f>
        <v>0</v>
      </c>
      <c r="AG71" s="138">
        <f t="shared" ref="AG71:AG95" si="61">J71*$E71</f>
        <v>0</v>
      </c>
    </row>
    <row r="72" spans="1:37" s="136" customFormat="1" ht="12.75" customHeight="1" x14ac:dyDescent="0.2">
      <c r="A72" s="163"/>
      <c r="B72" s="164" t="s">
        <v>252</v>
      </c>
      <c r="C72" s="165" t="s">
        <v>253</v>
      </c>
      <c r="D72" s="163"/>
      <c r="E72" s="166"/>
      <c r="F72" s="137"/>
      <c r="G72" s="138"/>
      <c r="H72" s="138"/>
      <c r="I72" s="138"/>
      <c r="J72" s="138"/>
      <c r="K72" s="138">
        <f t="shared" si="52"/>
        <v>0</v>
      </c>
      <c r="L72" s="137"/>
      <c r="M72" s="137">
        <f t="shared" si="53"/>
        <v>0</v>
      </c>
      <c r="N72" s="137"/>
      <c r="O72" s="137"/>
      <c r="P72" s="137"/>
      <c r="Q72" s="137">
        <f t="shared" si="54"/>
        <v>0</v>
      </c>
      <c r="R72" s="137"/>
      <c r="S72" s="137">
        <f t="shared" si="55"/>
        <v>0</v>
      </c>
      <c r="T72" s="137">
        <f t="shared" si="56"/>
        <v>0</v>
      </c>
      <c r="U72" s="137">
        <f t="shared" si="57"/>
        <v>0</v>
      </c>
      <c r="V72" s="145"/>
      <c r="W72" s="137"/>
      <c r="X72" s="138"/>
      <c r="Y72" s="137"/>
      <c r="Z72" s="137"/>
      <c r="AA72" s="137"/>
      <c r="AB72" s="138">
        <f t="shared" ref="AB72:AB95" si="62">SUM(X72:AA72)</f>
        <v>0</v>
      </c>
      <c r="AC72" s="138"/>
      <c r="AD72" s="138"/>
      <c r="AE72" s="138"/>
      <c r="AF72" s="138"/>
      <c r="AG72" s="138"/>
    </row>
    <row r="73" spans="1:37" s="136" customFormat="1" ht="12.75" customHeight="1" x14ac:dyDescent="0.2">
      <c r="A73" s="167">
        <v>45</v>
      </c>
      <c r="B73" s="168" t="s">
        <v>254</v>
      </c>
      <c r="C73" s="169" t="s">
        <v>255</v>
      </c>
      <c r="D73" s="167" t="s">
        <v>3</v>
      </c>
      <c r="E73" s="170">
        <v>27.282</v>
      </c>
      <c r="F73" s="138"/>
      <c r="G73" s="147"/>
      <c r="H73" s="147"/>
      <c r="I73" s="147"/>
      <c r="J73" s="147"/>
      <c r="K73" s="138">
        <f t="shared" si="52"/>
        <v>0</v>
      </c>
      <c r="L73" s="138"/>
      <c r="M73" s="138">
        <f t="shared" si="53"/>
        <v>0</v>
      </c>
      <c r="N73" s="147"/>
      <c r="O73" s="147"/>
      <c r="P73" s="147"/>
      <c r="Q73" s="138">
        <f t="shared" si="54"/>
        <v>0</v>
      </c>
      <c r="R73" s="138"/>
      <c r="S73" s="138">
        <f t="shared" si="55"/>
        <v>0</v>
      </c>
      <c r="T73" s="138">
        <f t="shared" si="56"/>
        <v>0</v>
      </c>
      <c r="U73" s="138">
        <f t="shared" si="57"/>
        <v>0</v>
      </c>
      <c r="V73" s="145"/>
      <c r="W73" s="138">
        <f>K73*E73</f>
        <v>0</v>
      </c>
      <c r="X73" s="138">
        <f>M73*E73</f>
        <v>0</v>
      </c>
      <c r="Y73" s="138">
        <f>(N73+O73+P73)*E73</f>
        <v>0</v>
      </c>
      <c r="Z73" s="138">
        <f>S73*E73</f>
        <v>0</v>
      </c>
      <c r="AA73" s="138">
        <f>T73*E73</f>
        <v>0</v>
      </c>
      <c r="AB73" s="138">
        <f t="shared" si="62"/>
        <v>0</v>
      </c>
      <c r="AC73" s="138"/>
      <c r="AD73" s="138">
        <f t="shared" si="58"/>
        <v>0</v>
      </c>
      <c r="AE73" s="138">
        <f t="shared" si="59"/>
        <v>0</v>
      </c>
      <c r="AF73" s="138">
        <f t="shared" si="60"/>
        <v>0</v>
      </c>
      <c r="AG73" s="138">
        <f t="shared" si="61"/>
        <v>0</v>
      </c>
    </row>
    <row r="74" spans="1:37" s="136" customFormat="1" ht="12.75" customHeight="1" x14ac:dyDescent="0.2">
      <c r="A74" s="163"/>
      <c r="B74" s="164" t="s">
        <v>176</v>
      </c>
      <c r="C74" s="165" t="s">
        <v>177</v>
      </c>
      <c r="D74" s="163"/>
      <c r="E74" s="166"/>
      <c r="F74" s="138"/>
      <c r="G74" s="159"/>
      <c r="H74" s="159"/>
      <c r="I74" s="159"/>
      <c r="J74" s="159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60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61"/>
      <c r="AI74" s="161"/>
    </row>
    <row r="75" spans="1:37" s="136" customFormat="1" ht="12.75" customHeight="1" x14ac:dyDescent="0.2">
      <c r="A75" s="167">
        <v>46</v>
      </c>
      <c r="B75" s="168" t="s">
        <v>178</v>
      </c>
      <c r="C75" s="169" t="s">
        <v>179</v>
      </c>
      <c r="D75" s="167" t="s">
        <v>108</v>
      </c>
      <c r="E75" s="170">
        <v>6.06</v>
      </c>
      <c r="F75" s="137"/>
      <c r="G75" s="147"/>
      <c r="H75" s="147"/>
      <c r="I75" s="147"/>
      <c r="J75" s="147"/>
      <c r="K75" s="138">
        <f>SUM(G75:J75)</f>
        <v>0</v>
      </c>
      <c r="L75" s="138"/>
      <c r="M75" s="138">
        <f>G75*$G$3+H75*$H$3+I75*$I$3+J75*$J$3</f>
        <v>0</v>
      </c>
      <c r="N75" s="147"/>
      <c r="O75" s="147"/>
      <c r="P75" s="147"/>
      <c r="Q75" s="138">
        <f t="shared" ref="Q75" si="63">SUM(M75:P75)</f>
        <v>0</v>
      </c>
      <c r="R75" s="138"/>
      <c r="S75" s="138">
        <f t="shared" ref="S75" si="64">Q75*$S$3</f>
        <v>0</v>
      </c>
      <c r="T75" s="138">
        <f t="shared" ref="T75" si="65">(Q75+S75)*$T$3</f>
        <v>0</v>
      </c>
      <c r="U75" s="138">
        <f t="shared" ref="U75" si="66">Q75+S75+T75</f>
        <v>0</v>
      </c>
      <c r="V75" s="145"/>
      <c r="W75" s="138">
        <f>K75*E75</f>
        <v>0</v>
      </c>
      <c r="X75" s="138">
        <f>M75*E75</f>
        <v>0</v>
      </c>
      <c r="Y75" s="138">
        <f>(N75+O75+P75)*E75</f>
        <v>0</v>
      </c>
      <c r="Z75" s="138">
        <f>S75*E75</f>
        <v>0</v>
      </c>
      <c r="AA75" s="138">
        <f>T75*E75</f>
        <v>0</v>
      </c>
      <c r="AB75" s="138">
        <f t="shared" ref="AB75" si="67">SUM(X75:AA75)</f>
        <v>0</v>
      </c>
      <c r="AC75" s="138"/>
      <c r="AD75" s="138">
        <f t="shared" ref="AD75" si="68">G75*$E75</f>
        <v>0</v>
      </c>
      <c r="AE75" s="138">
        <f t="shared" ref="AE75" si="69">H75*$E75</f>
        <v>0</v>
      </c>
      <c r="AF75" s="138">
        <f t="shared" ref="AF75" si="70">I75*$E75</f>
        <v>0</v>
      </c>
      <c r="AG75" s="138">
        <f t="shared" ref="AG75" si="71">J75*$E75</f>
        <v>0</v>
      </c>
    </row>
    <row r="76" spans="1:37" s="136" customFormat="1" ht="12.75" customHeight="1" x14ac:dyDescent="0.2">
      <c r="A76" s="163"/>
      <c r="B76" s="164" t="s">
        <v>229</v>
      </c>
      <c r="C76" s="165" t="s">
        <v>230</v>
      </c>
      <c r="D76" s="163"/>
      <c r="E76" s="166"/>
      <c r="F76" s="138"/>
      <c r="G76" s="159"/>
      <c r="H76" s="159"/>
      <c r="I76" s="159"/>
      <c r="J76" s="159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60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61"/>
      <c r="AI76" s="161"/>
      <c r="AJ76" s="161"/>
    </row>
    <row r="77" spans="1:37" s="136" customFormat="1" ht="12.75" customHeight="1" x14ac:dyDescent="0.2">
      <c r="A77" s="167">
        <v>47</v>
      </c>
      <c r="B77" s="168" t="s">
        <v>256</v>
      </c>
      <c r="C77" s="169" t="s">
        <v>110</v>
      </c>
      <c r="D77" s="167" t="s">
        <v>5</v>
      </c>
      <c r="E77" s="170">
        <v>9824.74</v>
      </c>
      <c r="F77" s="137"/>
      <c r="G77" s="147"/>
      <c r="H77" s="147"/>
      <c r="I77" s="147"/>
      <c r="J77" s="147"/>
      <c r="K77" s="138">
        <f t="shared" ref="K77:K85" si="72">SUM(G77:J77)</f>
        <v>0</v>
      </c>
      <c r="L77" s="138"/>
      <c r="M77" s="138">
        <f t="shared" ref="M77:M85" si="73">G77*$G$3+H77*$H$3+I77*$I$3+J77*$J$3</f>
        <v>0</v>
      </c>
      <c r="N77" s="147"/>
      <c r="O77" s="147"/>
      <c r="P77" s="147"/>
      <c r="Q77" s="138">
        <f t="shared" si="54"/>
        <v>0</v>
      </c>
      <c r="R77" s="138"/>
      <c r="S77" s="138">
        <f t="shared" si="55"/>
        <v>0</v>
      </c>
      <c r="T77" s="138">
        <f t="shared" si="56"/>
        <v>0</v>
      </c>
      <c r="U77" s="138">
        <f t="shared" si="57"/>
        <v>0</v>
      </c>
      <c r="V77" s="145"/>
      <c r="W77" s="138">
        <f>K77*E77</f>
        <v>0</v>
      </c>
      <c r="X77" s="138">
        <f>M77*E77</f>
        <v>0</v>
      </c>
      <c r="Y77" s="138">
        <f>(N77+O77+P77)*E77</f>
        <v>0</v>
      </c>
      <c r="Z77" s="138">
        <f>S77*E77</f>
        <v>0</v>
      </c>
      <c r="AA77" s="138">
        <f>T77*E77</f>
        <v>0</v>
      </c>
      <c r="AB77" s="138">
        <f t="shared" si="62"/>
        <v>0</v>
      </c>
      <c r="AC77" s="138"/>
      <c r="AD77" s="138">
        <f t="shared" si="58"/>
        <v>0</v>
      </c>
      <c r="AE77" s="138">
        <f t="shared" si="59"/>
        <v>0</v>
      </c>
      <c r="AF77" s="138">
        <f t="shared" si="60"/>
        <v>0</v>
      </c>
      <c r="AG77" s="138">
        <f t="shared" si="61"/>
        <v>0</v>
      </c>
    </row>
    <row r="78" spans="1:37" s="136" customFormat="1" ht="12.75" customHeight="1" x14ac:dyDescent="0.2">
      <c r="A78" s="163"/>
      <c r="B78" s="164" t="s">
        <v>257</v>
      </c>
      <c r="C78" s="165" t="s">
        <v>258</v>
      </c>
      <c r="D78" s="163"/>
      <c r="E78" s="166"/>
      <c r="F78" s="138"/>
      <c r="G78" s="147"/>
      <c r="H78" s="147"/>
      <c r="I78" s="147"/>
      <c r="J78" s="147"/>
      <c r="K78" s="138"/>
      <c r="L78" s="138"/>
      <c r="M78" s="138"/>
      <c r="N78" s="147"/>
      <c r="O78" s="147"/>
      <c r="P78" s="147"/>
      <c r="Q78" s="138"/>
      <c r="R78" s="138"/>
      <c r="S78" s="138"/>
      <c r="T78" s="138"/>
      <c r="U78" s="138"/>
      <c r="V78" s="145"/>
      <c r="W78" s="138"/>
      <c r="X78" s="138"/>
      <c r="Y78" s="138"/>
      <c r="Z78" s="138"/>
      <c r="AA78" s="138"/>
      <c r="AB78" s="138"/>
      <c r="AC78" s="138"/>
      <c r="AD78" s="138"/>
      <c r="AE78" s="138"/>
      <c r="AF78" s="138"/>
      <c r="AG78" s="138"/>
    </row>
    <row r="79" spans="1:37" s="136" customFormat="1" ht="12.75" customHeight="1" x14ac:dyDescent="0.2">
      <c r="A79" s="167">
        <v>48</v>
      </c>
      <c r="B79" s="168" t="s">
        <v>259</v>
      </c>
      <c r="C79" s="169" t="s">
        <v>260</v>
      </c>
      <c r="D79" s="167" t="s">
        <v>5</v>
      </c>
      <c r="E79" s="170">
        <v>1850</v>
      </c>
      <c r="F79" s="137"/>
      <c r="G79" s="147"/>
      <c r="H79" s="147"/>
      <c r="I79" s="147"/>
      <c r="J79" s="147"/>
      <c r="K79" s="138">
        <f t="shared" si="72"/>
        <v>0</v>
      </c>
      <c r="L79" s="138"/>
      <c r="M79" s="138">
        <f t="shared" si="73"/>
        <v>0</v>
      </c>
      <c r="N79" s="147"/>
      <c r="O79" s="147"/>
      <c r="P79" s="147"/>
      <c r="Q79" s="138">
        <f t="shared" ref="Q79:Q85" si="74">SUM(M79:P79)</f>
        <v>0</v>
      </c>
      <c r="R79" s="138"/>
      <c r="S79" s="138">
        <f t="shared" ref="S79:S85" si="75">Q79*$S$3</f>
        <v>0</v>
      </c>
      <c r="T79" s="138">
        <f t="shared" ref="T79:T85" si="76">(Q79+S79)*$T$3</f>
        <v>0</v>
      </c>
      <c r="U79" s="138">
        <f t="shared" ref="U79:U85" si="77">Q79+S79+T79</f>
        <v>0</v>
      </c>
      <c r="V79" s="145"/>
      <c r="W79" s="138">
        <f>K79*E79</f>
        <v>0</v>
      </c>
      <c r="X79" s="138">
        <f>M79*E79</f>
        <v>0</v>
      </c>
      <c r="Y79" s="138">
        <f>(N79+O79+P79)*E79</f>
        <v>0</v>
      </c>
      <c r="Z79" s="138">
        <f>S79*E79</f>
        <v>0</v>
      </c>
      <c r="AA79" s="138">
        <f>T79*E79</f>
        <v>0</v>
      </c>
      <c r="AB79" s="138">
        <f t="shared" ref="AB79:AB85" si="78">SUM(X79:AA79)</f>
        <v>0</v>
      </c>
      <c r="AC79" s="138"/>
      <c r="AD79" s="138">
        <f t="shared" ref="AD79:AD85" si="79">G79*$E79</f>
        <v>0</v>
      </c>
      <c r="AE79" s="138">
        <f t="shared" ref="AE79:AE85" si="80">H79*$E79</f>
        <v>0</v>
      </c>
      <c r="AF79" s="138">
        <f t="shared" ref="AF79:AF85" si="81">I79*$E79</f>
        <v>0</v>
      </c>
      <c r="AG79" s="138">
        <f t="shared" ref="AG79:AG85" si="82">J79*$E79</f>
        <v>0</v>
      </c>
    </row>
    <row r="80" spans="1:37" s="136" customFormat="1" ht="12.75" customHeight="1" x14ac:dyDescent="0.2">
      <c r="A80" s="167">
        <v>49</v>
      </c>
      <c r="B80" s="168" t="s">
        <v>242</v>
      </c>
      <c r="C80" s="169" t="s">
        <v>243</v>
      </c>
      <c r="D80" s="167" t="s">
        <v>108</v>
      </c>
      <c r="E80" s="170">
        <v>75.64</v>
      </c>
      <c r="F80" s="138"/>
      <c r="G80" s="147"/>
      <c r="H80" s="147"/>
      <c r="I80" s="147"/>
      <c r="J80" s="147"/>
      <c r="K80" s="138">
        <f t="shared" si="72"/>
        <v>0</v>
      </c>
      <c r="L80" s="138"/>
      <c r="M80" s="138">
        <f t="shared" si="73"/>
        <v>0</v>
      </c>
      <c r="N80" s="147"/>
      <c r="O80" s="147"/>
      <c r="P80" s="147"/>
      <c r="Q80" s="138">
        <f t="shared" si="74"/>
        <v>0</v>
      </c>
      <c r="R80" s="138"/>
      <c r="S80" s="138">
        <f t="shared" si="75"/>
        <v>0</v>
      </c>
      <c r="T80" s="138">
        <f t="shared" si="76"/>
        <v>0</v>
      </c>
      <c r="U80" s="138">
        <f t="shared" si="77"/>
        <v>0</v>
      </c>
      <c r="V80" s="145"/>
      <c r="W80" s="138">
        <f>K80*E80</f>
        <v>0</v>
      </c>
      <c r="X80" s="138">
        <f>M80*E80</f>
        <v>0</v>
      </c>
      <c r="Y80" s="138">
        <f>(N80+O80+P80)*E80</f>
        <v>0</v>
      </c>
      <c r="Z80" s="138">
        <f>S80*E80</f>
        <v>0</v>
      </c>
      <c r="AA80" s="138">
        <f>T80*E80</f>
        <v>0</v>
      </c>
      <c r="AB80" s="138">
        <f t="shared" si="78"/>
        <v>0</v>
      </c>
      <c r="AC80" s="138"/>
      <c r="AD80" s="138">
        <f t="shared" si="79"/>
        <v>0</v>
      </c>
      <c r="AE80" s="138">
        <f t="shared" si="80"/>
        <v>0</v>
      </c>
      <c r="AF80" s="138">
        <f t="shared" si="81"/>
        <v>0</v>
      </c>
      <c r="AG80" s="138">
        <f t="shared" si="82"/>
        <v>0</v>
      </c>
    </row>
    <row r="81" spans="1:39" s="136" customFormat="1" ht="12.75" customHeight="1" x14ac:dyDescent="0.2">
      <c r="A81" s="163"/>
      <c r="B81" s="164" t="s">
        <v>261</v>
      </c>
      <c r="C81" s="165" t="s">
        <v>262</v>
      </c>
      <c r="D81" s="163"/>
      <c r="E81" s="166"/>
      <c r="F81" s="137"/>
      <c r="G81" s="159"/>
      <c r="H81" s="159"/>
      <c r="I81" s="159"/>
      <c r="J81" s="159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60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61"/>
    </row>
    <row r="82" spans="1:39" s="136" customFormat="1" ht="12.75" customHeight="1" x14ac:dyDescent="0.2">
      <c r="A82" s="167">
        <v>50</v>
      </c>
      <c r="B82" s="168" t="s">
        <v>263</v>
      </c>
      <c r="C82" s="169" t="s">
        <v>264</v>
      </c>
      <c r="D82" s="167" t="s">
        <v>165</v>
      </c>
      <c r="E82" s="170">
        <v>17.309999999999999</v>
      </c>
      <c r="F82" s="138"/>
      <c r="G82" s="147"/>
      <c r="H82" s="147"/>
      <c r="I82" s="147"/>
      <c r="J82" s="147"/>
      <c r="K82" s="138">
        <f t="shared" si="72"/>
        <v>0</v>
      </c>
      <c r="L82" s="138"/>
      <c r="M82" s="138">
        <f t="shared" si="73"/>
        <v>0</v>
      </c>
      <c r="N82" s="147"/>
      <c r="O82" s="147"/>
      <c r="P82" s="147"/>
      <c r="Q82" s="138">
        <f t="shared" si="74"/>
        <v>0</v>
      </c>
      <c r="R82" s="138"/>
      <c r="S82" s="138">
        <f t="shared" si="75"/>
        <v>0</v>
      </c>
      <c r="T82" s="138">
        <f t="shared" si="76"/>
        <v>0</v>
      </c>
      <c r="U82" s="138">
        <f t="shared" si="77"/>
        <v>0</v>
      </c>
      <c r="V82" s="145"/>
      <c r="W82" s="138">
        <f>K82*E82</f>
        <v>0</v>
      </c>
      <c r="X82" s="138">
        <f>M82*E82</f>
        <v>0</v>
      </c>
      <c r="Y82" s="138">
        <f>(N82+O82+P82)*E82</f>
        <v>0</v>
      </c>
      <c r="Z82" s="138">
        <f>S82*E82</f>
        <v>0</v>
      </c>
      <c r="AA82" s="138">
        <f>T82*E82</f>
        <v>0</v>
      </c>
      <c r="AB82" s="138">
        <f t="shared" si="78"/>
        <v>0</v>
      </c>
      <c r="AC82" s="138"/>
      <c r="AD82" s="138">
        <f t="shared" si="79"/>
        <v>0</v>
      </c>
      <c r="AE82" s="138">
        <f t="shared" si="80"/>
        <v>0</v>
      </c>
      <c r="AF82" s="138">
        <f t="shared" si="81"/>
        <v>0</v>
      </c>
      <c r="AG82" s="138">
        <f t="shared" si="82"/>
        <v>0</v>
      </c>
    </row>
    <row r="83" spans="1:39" s="136" customFormat="1" ht="12.75" customHeight="1" x14ac:dyDescent="0.2">
      <c r="A83" s="163"/>
      <c r="B83" s="164" t="s">
        <v>265</v>
      </c>
      <c r="C83" s="165" t="s">
        <v>266</v>
      </c>
      <c r="D83" s="163"/>
      <c r="E83" s="166"/>
      <c r="F83" s="137"/>
      <c r="G83" s="159"/>
      <c r="H83" s="159"/>
      <c r="I83" s="159"/>
      <c r="J83" s="159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60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61"/>
      <c r="AI83" s="161"/>
      <c r="AJ83" s="161"/>
    </row>
    <row r="84" spans="1:39" s="136" customFormat="1" ht="12.75" customHeight="1" x14ac:dyDescent="0.2">
      <c r="A84" s="167">
        <v>51</v>
      </c>
      <c r="B84" s="168" t="s">
        <v>267</v>
      </c>
      <c r="C84" s="169" t="s">
        <v>268</v>
      </c>
      <c r="D84" s="167" t="s">
        <v>3</v>
      </c>
      <c r="E84" s="170">
        <v>352.18799999999999</v>
      </c>
      <c r="F84" s="138"/>
      <c r="G84" s="147"/>
      <c r="H84" s="147"/>
      <c r="I84" s="147"/>
      <c r="J84" s="147"/>
      <c r="K84" s="138">
        <f t="shared" si="72"/>
        <v>0</v>
      </c>
      <c r="L84" s="138"/>
      <c r="M84" s="138">
        <f t="shared" si="73"/>
        <v>0</v>
      </c>
      <c r="N84" s="147"/>
      <c r="O84" s="147"/>
      <c r="P84" s="147"/>
      <c r="Q84" s="138">
        <f t="shared" si="74"/>
        <v>0</v>
      </c>
      <c r="R84" s="138"/>
      <c r="S84" s="138">
        <f t="shared" si="75"/>
        <v>0</v>
      </c>
      <c r="T84" s="138">
        <f t="shared" si="76"/>
        <v>0</v>
      </c>
      <c r="U84" s="138">
        <f t="shared" si="77"/>
        <v>0</v>
      </c>
      <c r="V84" s="145"/>
      <c r="W84" s="138">
        <f>K84*E84</f>
        <v>0</v>
      </c>
      <c r="X84" s="138">
        <f>M84*E84</f>
        <v>0</v>
      </c>
      <c r="Y84" s="138">
        <f>(N84+O84+P84)*E84</f>
        <v>0</v>
      </c>
      <c r="Z84" s="138">
        <f>S84*E84</f>
        <v>0</v>
      </c>
      <c r="AA84" s="138">
        <f>T84*E84</f>
        <v>0</v>
      </c>
      <c r="AB84" s="138">
        <f t="shared" si="78"/>
        <v>0</v>
      </c>
      <c r="AC84" s="138"/>
      <c r="AD84" s="138">
        <f t="shared" si="79"/>
        <v>0</v>
      </c>
      <c r="AE84" s="138">
        <f t="shared" si="80"/>
        <v>0</v>
      </c>
      <c r="AF84" s="138">
        <f t="shared" si="81"/>
        <v>0</v>
      </c>
      <c r="AG84" s="138">
        <f t="shared" si="82"/>
        <v>0</v>
      </c>
    </row>
    <row r="85" spans="1:39" s="136" customFormat="1" ht="12.75" customHeight="1" x14ac:dyDescent="0.2">
      <c r="A85" s="167">
        <v>52</v>
      </c>
      <c r="B85" s="168" t="s">
        <v>269</v>
      </c>
      <c r="C85" s="169" t="s">
        <v>270</v>
      </c>
      <c r="D85" s="167" t="s">
        <v>5</v>
      </c>
      <c r="E85" s="170">
        <v>6388.8990000000003</v>
      </c>
      <c r="F85" s="137"/>
      <c r="G85" s="147"/>
      <c r="H85" s="147"/>
      <c r="I85" s="147"/>
      <c r="J85" s="147"/>
      <c r="K85" s="138">
        <f t="shared" si="72"/>
        <v>0</v>
      </c>
      <c r="L85" s="138"/>
      <c r="M85" s="138">
        <f t="shared" si="73"/>
        <v>0</v>
      </c>
      <c r="N85" s="147"/>
      <c r="O85" s="147"/>
      <c r="P85" s="147"/>
      <c r="Q85" s="138">
        <f t="shared" si="74"/>
        <v>0</v>
      </c>
      <c r="R85" s="138"/>
      <c r="S85" s="138">
        <f t="shared" si="75"/>
        <v>0</v>
      </c>
      <c r="T85" s="138">
        <f t="shared" si="76"/>
        <v>0</v>
      </c>
      <c r="U85" s="138">
        <f t="shared" si="77"/>
        <v>0</v>
      </c>
      <c r="V85" s="145"/>
      <c r="W85" s="138">
        <f>K85*E85</f>
        <v>0</v>
      </c>
      <c r="X85" s="138">
        <f>M85*E85</f>
        <v>0</v>
      </c>
      <c r="Y85" s="138">
        <f>(N85+O85+P85)*E85</f>
        <v>0</v>
      </c>
      <c r="Z85" s="138">
        <f>S85*E85</f>
        <v>0</v>
      </c>
      <c r="AA85" s="138">
        <f>T85*E85</f>
        <v>0</v>
      </c>
      <c r="AB85" s="138">
        <f t="shared" si="78"/>
        <v>0</v>
      </c>
      <c r="AC85" s="138"/>
      <c r="AD85" s="138">
        <f t="shared" si="79"/>
        <v>0</v>
      </c>
      <c r="AE85" s="138">
        <f t="shared" si="80"/>
        <v>0</v>
      </c>
      <c r="AF85" s="138">
        <f t="shared" si="81"/>
        <v>0</v>
      </c>
      <c r="AG85" s="138">
        <f t="shared" si="82"/>
        <v>0</v>
      </c>
    </row>
    <row r="86" spans="1:39" s="136" customFormat="1" ht="12.75" customHeight="1" x14ac:dyDescent="0.2">
      <c r="A86" s="155"/>
      <c r="B86" s="156" t="s">
        <v>147</v>
      </c>
      <c r="C86" s="157" t="s">
        <v>148</v>
      </c>
      <c r="D86" s="155"/>
      <c r="E86" s="158"/>
      <c r="F86" s="137"/>
      <c r="G86" s="159"/>
      <c r="H86" s="159"/>
      <c r="I86" s="159"/>
      <c r="J86" s="159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60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</row>
    <row r="87" spans="1:39" s="136" customFormat="1" ht="12.75" customHeight="1" x14ac:dyDescent="0.2">
      <c r="A87" s="151">
        <v>53</v>
      </c>
      <c r="B87" s="152" t="s">
        <v>149</v>
      </c>
      <c r="C87" s="153" t="s">
        <v>150</v>
      </c>
      <c r="D87" s="151" t="s">
        <v>109</v>
      </c>
      <c r="E87" s="154">
        <v>9.19</v>
      </c>
      <c r="F87" s="137"/>
      <c r="G87" s="147"/>
      <c r="H87" s="147"/>
      <c r="I87" s="147"/>
      <c r="J87" s="147"/>
      <c r="K87" s="138">
        <f t="shared" ref="K86:K92" si="83">SUM(G87:J87)</f>
        <v>0</v>
      </c>
      <c r="L87" s="138"/>
      <c r="M87" s="138">
        <f t="shared" ref="M86:M92" si="84">G87*$G$3+H87*$H$3+I87*$I$3+J87*$J$3</f>
        <v>0</v>
      </c>
      <c r="N87" s="147"/>
      <c r="O87" s="147"/>
      <c r="P87" s="147"/>
      <c r="Q87" s="138">
        <f t="shared" ref="Q86:Q92" si="85">SUM(M87:P87)</f>
        <v>0</v>
      </c>
      <c r="R87" s="138"/>
      <c r="S87" s="138">
        <f t="shared" ref="S86:S92" si="86">Q87*$S$3</f>
        <v>0</v>
      </c>
      <c r="T87" s="138">
        <f t="shared" ref="T86:T92" si="87">(Q87+S87)*$T$3</f>
        <v>0</v>
      </c>
      <c r="U87" s="138">
        <f t="shared" ref="U86:U92" si="88">Q87+S87+T87</f>
        <v>0</v>
      </c>
      <c r="V87" s="145"/>
      <c r="W87" s="138">
        <f t="shared" ref="W86:W92" si="89">K87*E87</f>
        <v>0</v>
      </c>
      <c r="X87" s="138">
        <f t="shared" ref="X86:X92" si="90">M87*E87</f>
        <v>0</v>
      </c>
      <c r="Y87" s="138">
        <f t="shared" ref="Y86:Y92" si="91">(N87+O87+P87)*E87</f>
        <v>0</v>
      </c>
      <c r="Z87" s="138">
        <f t="shared" ref="Z86:Z92" si="92">S87*E87</f>
        <v>0</v>
      </c>
      <c r="AA87" s="138">
        <f t="shared" ref="AA86:AA92" si="93">T87*E87</f>
        <v>0</v>
      </c>
      <c r="AB87" s="138">
        <f t="shared" ref="AB86:AB92" si="94">SUM(X87:AA87)</f>
        <v>0</v>
      </c>
      <c r="AC87" s="138"/>
      <c r="AD87" s="138">
        <f t="shared" ref="AD86:AD92" si="95">G87*$E87</f>
        <v>0</v>
      </c>
      <c r="AE87" s="138">
        <f t="shared" ref="AE86:AE92" si="96">H87*$E87</f>
        <v>0</v>
      </c>
      <c r="AF87" s="138">
        <f t="shared" ref="AF86:AF92" si="97">I87*$E87</f>
        <v>0</v>
      </c>
      <c r="AG87" s="138">
        <f t="shared" ref="AG86:AG92" si="98">J87*$E87</f>
        <v>0</v>
      </c>
    </row>
    <row r="88" spans="1:39" s="136" customFormat="1" ht="12.75" customHeight="1" x14ac:dyDescent="0.2">
      <c r="A88" s="155"/>
      <c r="B88" s="156" t="s">
        <v>176</v>
      </c>
      <c r="C88" s="157" t="s">
        <v>177</v>
      </c>
      <c r="D88" s="155"/>
      <c r="E88" s="158"/>
      <c r="F88" s="137"/>
      <c r="G88" s="159"/>
      <c r="H88" s="159"/>
      <c r="I88" s="159"/>
      <c r="J88" s="159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60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</row>
    <row r="89" spans="1:39" s="136" customFormat="1" ht="12.75" customHeight="1" x14ac:dyDescent="0.2">
      <c r="A89" s="151">
        <v>54</v>
      </c>
      <c r="B89" s="152" t="s">
        <v>227</v>
      </c>
      <c r="C89" s="153" t="s">
        <v>228</v>
      </c>
      <c r="D89" s="151" t="s">
        <v>108</v>
      </c>
      <c r="E89" s="154">
        <v>139.9</v>
      </c>
      <c r="F89" s="137"/>
      <c r="G89" s="147"/>
      <c r="H89" s="147"/>
      <c r="I89" s="147"/>
      <c r="J89" s="147"/>
      <c r="K89" s="138">
        <f t="shared" si="83"/>
        <v>0</v>
      </c>
      <c r="L89" s="138"/>
      <c r="M89" s="138">
        <f t="shared" si="84"/>
        <v>0</v>
      </c>
      <c r="N89" s="147"/>
      <c r="O89" s="147"/>
      <c r="P89" s="147"/>
      <c r="Q89" s="138">
        <f t="shared" si="85"/>
        <v>0</v>
      </c>
      <c r="R89" s="138"/>
      <c r="S89" s="138">
        <f t="shared" si="86"/>
        <v>0</v>
      </c>
      <c r="T89" s="138">
        <f t="shared" si="87"/>
        <v>0</v>
      </c>
      <c r="U89" s="138">
        <f t="shared" si="88"/>
        <v>0</v>
      </c>
      <c r="V89" s="145"/>
      <c r="W89" s="138">
        <f t="shared" si="89"/>
        <v>0</v>
      </c>
      <c r="X89" s="138">
        <f t="shared" si="90"/>
        <v>0</v>
      </c>
      <c r="Y89" s="138">
        <f t="shared" si="91"/>
        <v>0</v>
      </c>
      <c r="Z89" s="138">
        <f t="shared" si="92"/>
        <v>0</v>
      </c>
      <c r="AA89" s="138">
        <f t="shared" si="93"/>
        <v>0</v>
      </c>
      <c r="AB89" s="138">
        <f t="shared" si="94"/>
        <v>0</v>
      </c>
      <c r="AC89" s="138"/>
      <c r="AD89" s="138">
        <f t="shared" si="95"/>
        <v>0</v>
      </c>
      <c r="AE89" s="138">
        <f t="shared" si="96"/>
        <v>0</v>
      </c>
      <c r="AF89" s="138">
        <f t="shared" si="97"/>
        <v>0</v>
      </c>
      <c r="AG89" s="138">
        <f t="shared" si="98"/>
        <v>0</v>
      </c>
    </row>
    <row r="90" spans="1:39" s="136" customFormat="1" ht="12.75" customHeight="1" x14ac:dyDescent="0.2">
      <c r="A90" s="151">
        <v>55</v>
      </c>
      <c r="B90" s="152" t="s">
        <v>180</v>
      </c>
      <c r="C90" s="153" t="s">
        <v>181</v>
      </c>
      <c r="D90" s="151" t="s">
        <v>5</v>
      </c>
      <c r="E90" s="154">
        <v>1472.61</v>
      </c>
      <c r="F90" s="137"/>
      <c r="G90" s="147"/>
      <c r="H90" s="147"/>
      <c r="I90" s="147"/>
      <c r="J90" s="147"/>
      <c r="K90" s="138">
        <f t="shared" si="83"/>
        <v>0</v>
      </c>
      <c r="L90" s="138"/>
      <c r="M90" s="138">
        <f t="shared" si="84"/>
        <v>0</v>
      </c>
      <c r="N90" s="147"/>
      <c r="O90" s="147"/>
      <c r="P90" s="147"/>
      <c r="Q90" s="138">
        <f t="shared" si="85"/>
        <v>0</v>
      </c>
      <c r="R90" s="138"/>
      <c r="S90" s="138">
        <f t="shared" si="86"/>
        <v>0</v>
      </c>
      <c r="T90" s="138">
        <f t="shared" si="87"/>
        <v>0</v>
      </c>
      <c r="U90" s="138">
        <f t="shared" si="88"/>
        <v>0</v>
      </c>
      <c r="V90" s="145"/>
      <c r="W90" s="138">
        <f t="shared" si="89"/>
        <v>0</v>
      </c>
      <c r="X90" s="138">
        <f t="shared" si="90"/>
        <v>0</v>
      </c>
      <c r="Y90" s="138">
        <f t="shared" si="91"/>
        <v>0</v>
      </c>
      <c r="Z90" s="138">
        <f t="shared" si="92"/>
        <v>0</v>
      </c>
      <c r="AA90" s="138">
        <f t="shared" si="93"/>
        <v>0</v>
      </c>
      <c r="AB90" s="138">
        <f t="shared" si="94"/>
        <v>0</v>
      </c>
      <c r="AC90" s="138"/>
      <c r="AD90" s="138">
        <f t="shared" si="95"/>
        <v>0</v>
      </c>
      <c r="AE90" s="138">
        <f t="shared" si="96"/>
        <v>0</v>
      </c>
      <c r="AF90" s="138">
        <f t="shared" si="97"/>
        <v>0</v>
      </c>
      <c r="AG90" s="138">
        <f t="shared" si="98"/>
        <v>0</v>
      </c>
    </row>
    <row r="91" spans="1:39" s="136" customFormat="1" ht="12.75" customHeight="1" x14ac:dyDescent="0.2">
      <c r="A91" s="155"/>
      <c r="B91" s="156" t="s">
        <v>826</v>
      </c>
      <c r="C91" s="157" t="s">
        <v>827</v>
      </c>
      <c r="D91" s="155"/>
      <c r="E91" s="158"/>
      <c r="F91" s="137"/>
      <c r="G91" s="159"/>
      <c r="H91" s="159"/>
      <c r="I91" s="159"/>
      <c r="J91" s="159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60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</row>
    <row r="92" spans="1:39" s="136" customFormat="1" ht="12.75" customHeight="1" x14ac:dyDescent="0.2">
      <c r="A92" s="151">
        <v>56</v>
      </c>
      <c r="B92" s="152" t="s">
        <v>828</v>
      </c>
      <c r="C92" s="153" t="s">
        <v>247</v>
      </c>
      <c r="D92" s="151" t="s">
        <v>165</v>
      </c>
      <c r="E92" s="154">
        <v>17.923999999999999</v>
      </c>
      <c r="F92" s="137"/>
      <c r="G92" s="147"/>
      <c r="H92" s="147"/>
      <c r="I92" s="147"/>
      <c r="J92" s="147"/>
      <c r="K92" s="138">
        <f t="shared" si="83"/>
        <v>0</v>
      </c>
      <c r="L92" s="138"/>
      <c r="M92" s="138">
        <f t="shared" si="84"/>
        <v>0</v>
      </c>
      <c r="N92" s="147"/>
      <c r="O92" s="147"/>
      <c r="P92" s="147"/>
      <c r="Q92" s="138">
        <f t="shared" si="85"/>
        <v>0</v>
      </c>
      <c r="R92" s="138"/>
      <c r="S92" s="138">
        <f t="shared" si="86"/>
        <v>0</v>
      </c>
      <c r="T92" s="138">
        <f t="shared" si="87"/>
        <v>0</v>
      </c>
      <c r="U92" s="138">
        <f t="shared" si="88"/>
        <v>0</v>
      </c>
      <c r="V92" s="145"/>
      <c r="W92" s="138">
        <f t="shared" si="89"/>
        <v>0</v>
      </c>
      <c r="X92" s="138">
        <f t="shared" si="90"/>
        <v>0</v>
      </c>
      <c r="Y92" s="138">
        <f t="shared" si="91"/>
        <v>0</v>
      </c>
      <c r="Z92" s="138">
        <f t="shared" si="92"/>
        <v>0</v>
      </c>
      <c r="AA92" s="138">
        <f t="shared" si="93"/>
        <v>0</v>
      </c>
      <c r="AB92" s="138">
        <f t="shared" si="94"/>
        <v>0</v>
      </c>
      <c r="AC92" s="138"/>
      <c r="AD92" s="138">
        <f t="shared" si="95"/>
        <v>0</v>
      </c>
      <c r="AE92" s="138">
        <f t="shared" si="96"/>
        <v>0</v>
      </c>
      <c r="AF92" s="138">
        <f t="shared" si="97"/>
        <v>0</v>
      </c>
      <c r="AG92" s="138">
        <f t="shared" si="98"/>
        <v>0</v>
      </c>
    </row>
    <row r="93" spans="1:39" s="136" customFormat="1" ht="12.75" customHeight="1" x14ac:dyDescent="0.2">
      <c r="A93" s="133" t="s">
        <v>106</v>
      </c>
      <c r="B93" s="134" t="s">
        <v>106</v>
      </c>
      <c r="C93" s="135" t="s">
        <v>107</v>
      </c>
      <c r="D93" s="140" t="s">
        <v>106</v>
      </c>
      <c r="E93" s="141"/>
      <c r="F93" s="141"/>
      <c r="G93" s="142"/>
      <c r="H93" s="142"/>
      <c r="I93" s="142"/>
      <c r="J93" s="142"/>
      <c r="K93" s="142"/>
      <c r="L93" s="141"/>
      <c r="M93" s="141"/>
      <c r="N93" s="141"/>
      <c r="O93" s="141"/>
      <c r="P93" s="141"/>
      <c r="Q93" s="141"/>
      <c r="R93" s="141"/>
      <c r="S93" s="141"/>
      <c r="T93" s="141"/>
      <c r="U93" s="141"/>
      <c r="V93" s="146"/>
      <c r="W93" s="141"/>
      <c r="X93" s="142"/>
      <c r="Y93" s="141"/>
      <c r="Z93" s="141"/>
      <c r="AA93" s="141"/>
      <c r="AB93" s="142"/>
      <c r="AC93" s="138"/>
      <c r="AD93" s="138"/>
      <c r="AE93" s="138"/>
      <c r="AF93" s="138"/>
      <c r="AG93" s="138"/>
    </row>
    <row r="94" spans="1:39" s="136" customFormat="1" ht="12.75" customHeight="1" x14ac:dyDescent="0.2">
      <c r="A94" s="163"/>
      <c r="B94" s="164" t="s">
        <v>143</v>
      </c>
      <c r="C94" s="165" t="s">
        <v>144</v>
      </c>
      <c r="D94" s="163"/>
      <c r="E94" s="166"/>
      <c r="F94" s="138"/>
      <c r="G94" s="159"/>
      <c r="H94" s="159"/>
      <c r="I94" s="159"/>
      <c r="J94" s="159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60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61"/>
      <c r="AI94" s="161"/>
      <c r="AJ94" s="161"/>
      <c r="AK94" s="161"/>
      <c r="AL94" s="161"/>
      <c r="AM94" s="161"/>
    </row>
    <row r="95" spans="1:39" s="136" customFormat="1" ht="12.75" customHeight="1" x14ac:dyDescent="0.2">
      <c r="A95" s="167">
        <v>57</v>
      </c>
      <c r="B95" s="168" t="s">
        <v>145</v>
      </c>
      <c r="C95" s="169" t="s">
        <v>146</v>
      </c>
      <c r="D95" s="167" t="s">
        <v>109</v>
      </c>
      <c r="E95" s="170">
        <v>3.16</v>
      </c>
      <c r="F95" s="138"/>
      <c r="G95" s="147"/>
      <c r="H95" s="147"/>
      <c r="I95" s="147"/>
      <c r="J95" s="147"/>
      <c r="K95" s="138">
        <f t="shared" si="52"/>
        <v>0</v>
      </c>
      <c r="L95" s="138"/>
      <c r="M95" s="138">
        <f t="shared" si="53"/>
        <v>0</v>
      </c>
      <c r="N95" s="147"/>
      <c r="O95" s="147"/>
      <c r="P95" s="147"/>
      <c r="Q95" s="138">
        <f t="shared" si="54"/>
        <v>0</v>
      </c>
      <c r="R95" s="138"/>
      <c r="S95" s="138">
        <f t="shared" si="55"/>
        <v>0</v>
      </c>
      <c r="T95" s="138">
        <f t="shared" si="56"/>
        <v>0</v>
      </c>
      <c r="U95" s="138">
        <f t="shared" si="57"/>
        <v>0</v>
      </c>
      <c r="V95" s="145"/>
      <c r="W95" s="138">
        <f>K95*E95</f>
        <v>0</v>
      </c>
      <c r="X95" s="138">
        <f>M95*E95</f>
        <v>0</v>
      </c>
      <c r="Y95" s="138">
        <f>(N95+O95+P95)*E95</f>
        <v>0</v>
      </c>
      <c r="Z95" s="138">
        <f>S95*E95</f>
        <v>0</v>
      </c>
      <c r="AA95" s="138">
        <f>T95*E95</f>
        <v>0</v>
      </c>
      <c r="AB95" s="138">
        <f t="shared" si="62"/>
        <v>0</v>
      </c>
      <c r="AC95" s="138"/>
      <c r="AD95" s="138">
        <f t="shared" si="58"/>
        <v>0</v>
      </c>
      <c r="AE95" s="138">
        <f t="shared" si="59"/>
        <v>0</v>
      </c>
      <c r="AF95" s="138">
        <f t="shared" si="60"/>
        <v>0</v>
      </c>
      <c r="AG95" s="138">
        <f t="shared" si="61"/>
        <v>0</v>
      </c>
    </row>
    <row r="96" spans="1:39" s="136" customFormat="1" ht="12.75" customHeight="1" x14ac:dyDescent="0.2">
      <c r="A96" s="163"/>
      <c r="B96" s="164" t="s">
        <v>271</v>
      </c>
      <c r="C96" s="165" t="s">
        <v>272</v>
      </c>
      <c r="D96" s="163"/>
      <c r="E96" s="166"/>
      <c r="F96" s="138"/>
      <c r="G96" s="159"/>
      <c r="H96" s="159"/>
      <c r="I96" s="159"/>
      <c r="J96" s="159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60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61"/>
      <c r="AI96" s="161"/>
      <c r="AJ96" s="161"/>
      <c r="AK96" s="161"/>
    </row>
    <row r="97" spans="1:38" s="136" customFormat="1" ht="12.75" customHeight="1" x14ac:dyDescent="0.2">
      <c r="A97" s="167">
        <v>58</v>
      </c>
      <c r="B97" s="168" t="s">
        <v>273</v>
      </c>
      <c r="C97" s="169" t="s">
        <v>274</v>
      </c>
      <c r="D97" s="167" t="s">
        <v>108</v>
      </c>
      <c r="E97" s="170">
        <v>0.99</v>
      </c>
      <c r="F97" s="137"/>
      <c r="G97" s="147"/>
      <c r="H97" s="147"/>
      <c r="I97" s="147"/>
      <c r="J97" s="147"/>
      <c r="K97" s="138">
        <f t="shared" ref="K97:K160" si="99">SUM(G97:J97)</f>
        <v>0</v>
      </c>
      <c r="L97" s="138"/>
      <c r="M97" s="138">
        <f t="shared" ref="M97:M160" si="100">G97*$G$3+H97*$H$3+I97*$I$3+J97*$J$3</f>
        <v>0</v>
      </c>
      <c r="N97" s="147"/>
      <c r="O97" s="147"/>
      <c r="P97" s="147"/>
      <c r="Q97" s="138">
        <f t="shared" ref="Q97:Q160" si="101">SUM(M97:P97)</f>
        <v>0</v>
      </c>
      <c r="R97" s="138"/>
      <c r="S97" s="138">
        <f t="shared" ref="S97:S160" si="102">Q97*$S$3</f>
        <v>0</v>
      </c>
      <c r="T97" s="138">
        <f t="shared" ref="T97:T160" si="103">(Q97+S97)*$T$3</f>
        <v>0</v>
      </c>
      <c r="U97" s="138">
        <f t="shared" ref="U97:U160" si="104">Q97+S97+T97</f>
        <v>0</v>
      </c>
      <c r="V97" s="145"/>
      <c r="W97" s="138">
        <f>K97*E97</f>
        <v>0</v>
      </c>
      <c r="X97" s="138">
        <f>M97*E97</f>
        <v>0</v>
      </c>
      <c r="Y97" s="138">
        <f>(N97+O97+P97)*E97</f>
        <v>0</v>
      </c>
      <c r="Z97" s="138">
        <f>S97*E97</f>
        <v>0</v>
      </c>
      <c r="AA97" s="138">
        <f>T97*E97</f>
        <v>0</v>
      </c>
      <c r="AB97" s="138">
        <f t="shared" ref="AB97:AB160" si="105">SUM(X97:AA97)</f>
        <v>0</v>
      </c>
      <c r="AC97" s="138"/>
      <c r="AD97" s="138">
        <f t="shared" ref="AD97:AD160" si="106">G97*$E97</f>
        <v>0</v>
      </c>
      <c r="AE97" s="138">
        <f t="shared" ref="AE97:AE160" si="107">H97*$E97</f>
        <v>0</v>
      </c>
      <c r="AF97" s="138">
        <f t="shared" ref="AF97:AF160" si="108">I97*$E97</f>
        <v>0</v>
      </c>
      <c r="AG97" s="138">
        <f t="shared" ref="AG97:AG160" si="109">J97*$E97</f>
        <v>0</v>
      </c>
    </row>
    <row r="98" spans="1:38" s="136" customFormat="1" ht="12.75" customHeight="1" x14ac:dyDescent="0.2">
      <c r="A98" s="167">
        <v>59</v>
      </c>
      <c r="B98" s="168" t="s">
        <v>275</v>
      </c>
      <c r="C98" s="169" t="s">
        <v>276</v>
      </c>
      <c r="D98" s="167" t="s">
        <v>108</v>
      </c>
      <c r="E98" s="170">
        <v>46.83</v>
      </c>
      <c r="F98" s="138"/>
      <c r="G98" s="147"/>
      <c r="H98" s="147"/>
      <c r="I98" s="147"/>
      <c r="J98" s="147"/>
      <c r="K98" s="138">
        <f t="shared" si="99"/>
        <v>0</v>
      </c>
      <c r="L98" s="138"/>
      <c r="M98" s="138">
        <f t="shared" si="100"/>
        <v>0</v>
      </c>
      <c r="N98" s="147"/>
      <c r="O98" s="147"/>
      <c r="P98" s="147"/>
      <c r="Q98" s="138">
        <f t="shared" si="101"/>
        <v>0</v>
      </c>
      <c r="R98" s="138"/>
      <c r="S98" s="138">
        <f t="shared" si="102"/>
        <v>0</v>
      </c>
      <c r="T98" s="138">
        <f t="shared" si="103"/>
        <v>0</v>
      </c>
      <c r="U98" s="138">
        <f t="shared" si="104"/>
        <v>0</v>
      </c>
      <c r="V98" s="145"/>
      <c r="W98" s="138">
        <f>K98*E98</f>
        <v>0</v>
      </c>
      <c r="X98" s="138">
        <f>M98*E98</f>
        <v>0</v>
      </c>
      <c r="Y98" s="138">
        <f>(N98+O98+P98)*E98</f>
        <v>0</v>
      </c>
      <c r="Z98" s="138">
        <f>S98*E98</f>
        <v>0</v>
      </c>
      <c r="AA98" s="138">
        <f>T98*E98</f>
        <v>0</v>
      </c>
      <c r="AB98" s="138">
        <f t="shared" si="105"/>
        <v>0</v>
      </c>
      <c r="AC98" s="138"/>
      <c r="AD98" s="138">
        <f t="shared" si="106"/>
        <v>0</v>
      </c>
      <c r="AE98" s="138">
        <f t="shared" si="107"/>
        <v>0</v>
      </c>
      <c r="AF98" s="138">
        <f t="shared" si="108"/>
        <v>0</v>
      </c>
      <c r="AG98" s="138">
        <f t="shared" si="109"/>
        <v>0</v>
      </c>
    </row>
    <row r="99" spans="1:38" s="136" customFormat="1" ht="12.75" customHeight="1" x14ac:dyDescent="0.2">
      <c r="A99" s="163"/>
      <c r="B99" s="164" t="s">
        <v>277</v>
      </c>
      <c r="C99" s="165" t="s">
        <v>278</v>
      </c>
      <c r="D99" s="163"/>
      <c r="E99" s="166"/>
      <c r="F99" s="138"/>
      <c r="G99" s="159"/>
      <c r="H99" s="159"/>
      <c r="I99" s="159"/>
      <c r="J99" s="159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60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61"/>
    </row>
    <row r="100" spans="1:38" s="136" customFormat="1" ht="12.75" customHeight="1" x14ac:dyDescent="0.2">
      <c r="A100" s="167">
        <v>60</v>
      </c>
      <c r="B100" s="168" t="s">
        <v>279</v>
      </c>
      <c r="C100" s="169" t="s">
        <v>280</v>
      </c>
      <c r="D100" s="167" t="s">
        <v>108</v>
      </c>
      <c r="E100" s="170">
        <v>37.86</v>
      </c>
      <c r="F100" s="137"/>
      <c r="G100" s="147"/>
      <c r="H100" s="147"/>
      <c r="I100" s="147"/>
      <c r="J100" s="147"/>
      <c r="K100" s="138">
        <f t="shared" si="99"/>
        <v>0</v>
      </c>
      <c r="L100" s="138"/>
      <c r="M100" s="138">
        <f t="shared" si="100"/>
        <v>0</v>
      </c>
      <c r="N100" s="147"/>
      <c r="O100" s="147"/>
      <c r="P100" s="147"/>
      <c r="Q100" s="138">
        <f t="shared" si="101"/>
        <v>0</v>
      </c>
      <c r="R100" s="138"/>
      <c r="S100" s="138">
        <f t="shared" si="102"/>
        <v>0</v>
      </c>
      <c r="T100" s="138">
        <f t="shared" si="103"/>
        <v>0</v>
      </c>
      <c r="U100" s="138">
        <f t="shared" si="104"/>
        <v>0</v>
      </c>
      <c r="V100" s="145"/>
      <c r="W100" s="138">
        <f>K100*E100</f>
        <v>0</v>
      </c>
      <c r="X100" s="138">
        <f>M100*E100</f>
        <v>0</v>
      </c>
      <c r="Y100" s="138">
        <f>(N100+O100+P100)*E100</f>
        <v>0</v>
      </c>
      <c r="Z100" s="138">
        <f>S100*E100</f>
        <v>0</v>
      </c>
      <c r="AA100" s="138">
        <f>T100*E100</f>
        <v>0</v>
      </c>
      <c r="AB100" s="138">
        <f t="shared" si="105"/>
        <v>0</v>
      </c>
      <c r="AC100" s="138"/>
      <c r="AD100" s="138">
        <f t="shared" si="106"/>
        <v>0</v>
      </c>
      <c r="AE100" s="138">
        <f t="shared" si="107"/>
        <v>0</v>
      </c>
      <c r="AF100" s="138">
        <f t="shared" si="108"/>
        <v>0</v>
      </c>
      <c r="AG100" s="138">
        <f t="shared" si="109"/>
        <v>0</v>
      </c>
    </row>
    <row r="101" spans="1:38" s="136" customFormat="1" ht="12.75" customHeight="1" x14ac:dyDescent="0.2">
      <c r="A101" s="167">
        <v>61</v>
      </c>
      <c r="B101" s="168" t="s">
        <v>281</v>
      </c>
      <c r="C101" s="169" t="s">
        <v>282</v>
      </c>
      <c r="D101" s="167" t="s">
        <v>108</v>
      </c>
      <c r="E101" s="170">
        <v>80.77</v>
      </c>
      <c r="F101" s="138"/>
      <c r="G101" s="147"/>
      <c r="H101" s="147"/>
      <c r="I101" s="147"/>
      <c r="J101" s="147"/>
      <c r="K101" s="138">
        <f t="shared" si="99"/>
        <v>0</v>
      </c>
      <c r="L101" s="138"/>
      <c r="M101" s="138">
        <f t="shared" si="100"/>
        <v>0</v>
      </c>
      <c r="N101" s="147"/>
      <c r="O101" s="147"/>
      <c r="P101" s="147"/>
      <c r="Q101" s="138">
        <f t="shared" si="101"/>
        <v>0</v>
      </c>
      <c r="R101" s="138"/>
      <c r="S101" s="138">
        <f t="shared" si="102"/>
        <v>0</v>
      </c>
      <c r="T101" s="138">
        <f t="shared" si="103"/>
        <v>0</v>
      </c>
      <c r="U101" s="138">
        <f t="shared" si="104"/>
        <v>0</v>
      </c>
      <c r="V101" s="145"/>
      <c r="W101" s="138">
        <f>K101*E101</f>
        <v>0</v>
      </c>
      <c r="X101" s="138">
        <f>M101*E101</f>
        <v>0</v>
      </c>
      <c r="Y101" s="138">
        <f>(N101+O101+P101)*E101</f>
        <v>0</v>
      </c>
      <c r="Z101" s="138">
        <f>S101*E101</f>
        <v>0</v>
      </c>
      <c r="AA101" s="138">
        <f>T101*E101</f>
        <v>0</v>
      </c>
      <c r="AB101" s="138">
        <f t="shared" si="105"/>
        <v>0</v>
      </c>
      <c r="AC101" s="138"/>
      <c r="AD101" s="138">
        <f t="shared" si="106"/>
        <v>0</v>
      </c>
      <c r="AE101" s="138">
        <f t="shared" si="107"/>
        <v>0</v>
      </c>
      <c r="AF101" s="138">
        <f t="shared" si="108"/>
        <v>0</v>
      </c>
      <c r="AG101" s="138">
        <f t="shared" si="109"/>
        <v>0</v>
      </c>
    </row>
    <row r="102" spans="1:38" s="136" customFormat="1" ht="12.75" customHeight="1" x14ac:dyDescent="0.2">
      <c r="A102" s="167">
        <v>62</v>
      </c>
      <c r="B102" s="168" t="s">
        <v>283</v>
      </c>
      <c r="C102" s="169" t="s">
        <v>284</v>
      </c>
      <c r="D102" s="167" t="s">
        <v>108</v>
      </c>
      <c r="E102" s="170">
        <v>7.31</v>
      </c>
      <c r="F102" s="138"/>
      <c r="G102" s="147"/>
      <c r="H102" s="147"/>
      <c r="I102" s="147"/>
      <c r="J102" s="147"/>
      <c r="K102" s="138">
        <f t="shared" si="99"/>
        <v>0</v>
      </c>
      <c r="L102" s="138"/>
      <c r="M102" s="138">
        <f t="shared" si="100"/>
        <v>0</v>
      </c>
      <c r="N102" s="147"/>
      <c r="O102" s="147"/>
      <c r="P102" s="147"/>
      <c r="Q102" s="138">
        <f t="shared" si="101"/>
        <v>0</v>
      </c>
      <c r="R102" s="138"/>
      <c r="S102" s="138">
        <f t="shared" si="102"/>
        <v>0</v>
      </c>
      <c r="T102" s="138">
        <f t="shared" si="103"/>
        <v>0</v>
      </c>
      <c r="U102" s="138">
        <f t="shared" si="104"/>
        <v>0</v>
      </c>
      <c r="V102" s="145"/>
      <c r="W102" s="138">
        <f>K102*E102</f>
        <v>0</v>
      </c>
      <c r="X102" s="138">
        <f>M102*E102</f>
        <v>0</v>
      </c>
      <c r="Y102" s="138">
        <f>(N102+O102+P102)*E102</f>
        <v>0</v>
      </c>
      <c r="Z102" s="138">
        <f>S102*E102</f>
        <v>0</v>
      </c>
      <c r="AA102" s="138">
        <f>T102*E102</f>
        <v>0</v>
      </c>
      <c r="AB102" s="138">
        <f t="shared" si="105"/>
        <v>0</v>
      </c>
      <c r="AC102" s="138"/>
      <c r="AD102" s="138">
        <f t="shared" si="106"/>
        <v>0</v>
      </c>
      <c r="AE102" s="138">
        <f t="shared" si="107"/>
        <v>0</v>
      </c>
      <c r="AF102" s="138">
        <f t="shared" si="108"/>
        <v>0</v>
      </c>
      <c r="AG102" s="138">
        <f t="shared" si="109"/>
        <v>0</v>
      </c>
    </row>
    <row r="103" spans="1:38" s="136" customFormat="1" ht="12.75" customHeight="1" x14ac:dyDescent="0.2">
      <c r="A103" s="163"/>
      <c r="B103" s="164" t="s">
        <v>285</v>
      </c>
      <c r="C103" s="165" t="s">
        <v>286</v>
      </c>
      <c r="D103" s="163"/>
      <c r="E103" s="166"/>
      <c r="F103" s="139"/>
      <c r="G103" s="147"/>
      <c r="H103" s="147"/>
      <c r="I103" s="147"/>
      <c r="J103" s="147"/>
      <c r="K103" s="138"/>
      <c r="L103" s="138"/>
      <c r="M103" s="138"/>
      <c r="N103" s="147"/>
      <c r="O103" s="147"/>
      <c r="P103" s="147"/>
      <c r="Q103" s="138"/>
      <c r="R103" s="138"/>
      <c r="S103" s="138"/>
      <c r="T103" s="138"/>
      <c r="U103" s="138"/>
      <c r="V103" s="145"/>
      <c r="W103" s="138"/>
      <c r="X103" s="138"/>
      <c r="Y103" s="138"/>
      <c r="Z103" s="138"/>
      <c r="AA103" s="138"/>
      <c r="AB103" s="138"/>
      <c r="AC103" s="138"/>
      <c r="AD103" s="138"/>
      <c r="AE103" s="138"/>
      <c r="AF103" s="138"/>
      <c r="AG103" s="138"/>
    </row>
    <row r="104" spans="1:38" s="136" customFormat="1" ht="12.75" customHeight="1" x14ac:dyDescent="0.2">
      <c r="A104" s="167">
        <v>63</v>
      </c>
      <c r="B104" s="168" t="s">
        <v>287</v>
      </c>
      <c r="C104" s="169" t="s">
        <v>288</v>
      </c>
      <c r="D104" s="167" t="s">
        <v>108</v>
      </c>
      <c r="E104" s="170">
        <v>110.38</v>
      </c>
      <c r="F104" s="162"/>
      <c r="G104" s="147"/>
      <c r="H104" s="147"/>
      <c r="I104" s="147"/>
      <c r="J104" s="147"/>
      <c r="K104" s="138">
        <f t="shared" si="99"/>
        <v>0</v>
      </c>
      <c r="L104" s="138"/>
      <c r="M104" s="138">
        <f t="shared" si="100"/>
        <v>0</v>
      </c>
      <c r="N104" s="147"/>
      <c r="O104" s="147"/>
      <c r="P104" s="147"/>
      <c r="Q104" s="138">
        <f t="shared" si="101"/>
        <v>0</v>
      </c>
      <c r="R104" s="138"/>
      <c r="S104" s="138">
        <f t="shared" si="102"/>
        <v>0</v>
      </c>
      <c r="T104" s="138">
        <f t="shared" si="103"/>
        <v>0</v>
      </c>
      <c r="U104" s="138">
        <f t="shared" si="104"/>
        <v>0</v>
      </c>
      <c r="V104" s="145"/>
      <c r="W104" s="138">
        <f>K104*E104</f>
        <v>0</v>
      </c>
      <c r="X104" s="138">
        <f>M104*E104</f>
        <v>0</v>
      </c>
      <c r="Y104" s="138">
        <f>(N104+O104+P104)*E104</f>
        <v>0</v>
      </c>
      <c r="Z104" s="138">
        <f>S104*E104</f>
        <v>0</v>
      </c>
      <c r="AA104" s="138">
        <f>T104*E104</f>
        <v>0</v>
      </c>
      <c r="AB104" s="138">
        <f t="shared" si="105"/>
        <v>0</v>
      </c>
      <c r="AC104" s="138"/>
      <c r="AD104" s="138">
        <f t="shared" si="106"/>
        <v>0</v>
      </c>
      <c r="AE104" s="138">
        <f t="shared" si="107"/>
        <v>0</v>
      </c>
      <c r="AF104" s="138">
        <f t="shared" si="108"/>
        <v>0</v>
      </c>
      <c r="AG104" s="138">
        <f t="shared" si="109"/>
        <v>0</v>
      </c>
    </row>
    <row r="105" spans="1:38" s="136" customFormat="1" ht="12.75" customHeight="1" x14ac:dyDescent="0.2">
      <c r="A105" s="167">
        <v>64</v>
      </c>
      <c r="B105" s="168" t="s">
        <v>289</v>
      </c>
      <c r="C105" s="169" t="s">
        <v>290</v>
      </c>
      <c r="D105" s="167" t="s">
        <v>6</v>
      </c>
      <c r="E105" s="170">
        <v>63.97</v>
      </c>
      <c r="F105" s="137"/>
      <c r="G105" s="147"/>
      <c r="H105" s="147"/>
      <c r="I105" s="147"/>
      <c r="J105" s="147"/>
      <c r="K105" s="138">
        <f t="shared" si="99"/>
        <v>0</v>
      </c>
      <c r="L105" s="138"/>
      <c r="M105" s="138">
        <f t="shared" si="100"/>
        <v>0</v>
      </c>
      <c r="N105" s="147"/>
      <c r="O105" s="147"/>
      <c r="P105" s="147"/>
      <c r="Q105" s="138">
        <f t="shared" si="101"/>
        <v>0</v>
      </c>
      <c r="R105" s="138"/>
      <c r="S105" s="138">
        <f t="shared" si="102"/>
        <v>0</v>
      </c>
      <c r="T105" s="138">
        <f t="shared" si="103"/>
        <v>0</v>
      </c>
      <c r="U105" s="138">
        <f t="shared" si="104"/>
        <v>0</v>
      </c>
      <c r="V105" s="145"/>
      <c r="W105" s="138">
        <f>K105*E105</f>
        <v>0</v>
      </c>
      <c r="X105" s="138">
        <f>M105*E105</f>
        <v>0</v>
      </c>
      <c r="Y105" s="138">
        <f>(N105+O105+P105)*E105</f>
        <v>0</v>
      </c>
      <c r="Z105" s="138">
        <f>S105*E105</f>
        <v>0</v>
      </c>
      <c r="AA105" s="138">
        <f>T105*E105</f>
        <v>0</v>
      </c>
      <c r="AB105" s="138">
        <f t="shared" si="105"/>
        <v>0</v>
      </c>
      <c r="AC105" s="138"/>
      <c r="AD105" s="138">
        <f t="shared" si="106"/>
        <v>0</v>
      </c>
      <c r="AE105" s="138">
        <f t="shared" si="107"/>
        <v>0</v>
      </c>
      <c r="AF105" s="138">
        <f t="shared" si="108"/>
        <v>0</v>
      </c>
      <c r="AG105" s="138">
        <f t="shared" si="109"/>
        <v>0</v>
      </c>
    </row>
    <row r="106" spans="1:38" s="136" customFormat="1" ht="12.75" customHeight="1" x14ac:dyDescent="0.2">
      <c r="A106" s="167">
        <v>65</v>
      </c>
      <c r="B106" s="168" t="s">
        <v>151</v>
      </c>
      <c r="C106" s="169" t="s">
        <v>152</v>
      </c>
      <c r="D106" s="167" t="s">
        <v>108</v>
      </c>
      <c r="E106" s="170">
        <v>64.37</v>
      </c>
      <c r="F106" s="138"/>
      <c r="G106" s="147"/>
      <c r="H106" s="147"/>
      <c r="I106" s="147"/>
      <c r="J106" s="147"/>
      <c r="K106" s="138">
        <f t="shared" si="99"/>
        <v>0</v>
      </c>
      <c r="L106" s="138"/>
      <c r="M106" s="138">
        <f t="shared" si="100"/>
        <v>0</v>
      </c>
      <c r="N106" s="147"/>
      <c r="O106" s="147"/>
      <c r="P106" s="147"/>
      <c r="Q106" s="138">
        <f t="shared" si="101"/>
        <v>0</v>
      </c>
      <c r="R106" s="138"/>
      <c r="S106" s="138">
        <f t="shared" si="102"/>
        <v>0</v>
      </c>
      <c r="T106" s="138">
        <f t="shared" si="103"/>
        <v>0</v>
      </c>
      <c r="U106" s="138">
        <f t="shared" si="104"/>
        <v>0</v>
      </c>
      <c r="V106" s="145"/>
      <c r="W106" s="138">
        <f>K106*E106</f>
        <v>0</v>
      </c>
      <c r="X106" s="138">
        <f>M106*E106</f>
        <v>0</v>
      </c>
      <c r="Y106" s="138">
        <f>(N106+O106+P106)*E106</f>
        <v>0</v>
      </c>
      <c r="Z106" s="138">
        <f>S106*E106</f>
        <v>0</v>
      </c>
      <c r="AA106" s="138">
        <f>T106*E106</f>
        <v>0</v>
      </c>
      <c r="AB106" s="138">
        <f t="shared" si="105"/>
        <v>0</v>
      </c>
      <c r="AC106" s="138"/>
      <c r="AD106" s="138">
        <f t="shared" si="106"/>
        <v>0</v>
      </c>
      <c r="AE106" s="138">
        <f t="shared" si="107"/>
        <v>0</v>
      </c>
      <c r="AF106" s="138">
        <f t="shared" si="108"/>
        <v>0</v>
      </c>
      <c r="AG106" s="138">
        <f t="shared" si="109"/>
        <v>0</v>
      </c>
    </row>
    <row r="107" spans="1:38" s="136" customFormat="1" ht="12.75" customHeight="1" x14ac:dyDescent="0.2">
      <c r="A107" s="167">
        <v>66</v>
      </c>
      <c r="B107" s="168" t="s">
        <v>174</v>
      </c>
      <c r="C107" s="169" t="s">
        <v>175</v>
      </c>
      <c r="D107" s="167" t="s">
        <v>108</v>
      </c>
      <c r="E107" s="170">
        <v>50.23</v>
      </c>
      <c r="F107" s="138"/>
      <c r="G107" s="147"/>
      <c r="H107" s="147"/>
      <c r="I107" s="147"/>
      <c r="J107" s="147"/>
      <c r="K107" s="138">
        <f t="shared" si="99"/>
        <v>0</v>
      </c>
      <c r="L107" s="138"/>
      <c r="M107" s="138">
        <f t="shared" si="100"/>
        <v>0</v>
      </c>
      <c r="N107" s="147"/>
      <c r="O107" s="147"/>
      <c r="P107" s="147"/>
      <c r="Q107" s="138">
        <f t="shared" si="101"/>
        <v>0</v>
      </c>
      <c r="R107" s="138"/>
      <c r="S107" s="138">
        <f t="shared" si="102"/>
        <v>0</v>
      </c>
      <c r="T107" s="138">
        <f t="shared" si="103"/>
        <v>0</v>
      </c>
      <c r="U107" s="138">
        <f t="shared" si="104"/>
        <v>0</v>
      </c>
      <c r="V107" s="145"/>
      <c r="W107" s="138">
        <f>K107*E107</f>
        <v>0</v>
      </c>
      <c r="X107" s="138">
        <f>M107*E107</f>
        <v>0</v>
      </c>
      <c r="Y107" s="138">
        <f>(N107+O107+P107)*E107</f>
        <v>0</v>
      </c>
      <c r="Z107" s="138">
        <f>S107*E107</f>
        <v>0</v>
      </c>
      <c r="AA107" s="138">
        <f>T107*E107</f>
        <v>0</v>
      </c>
      <c r="AB107" s="138">
        <f t="shared" si="105"/>
        <v>0</v>
      </c>
      <c r="AC107" s="138"/>
      <c r="AD107" s="138">
        <f t="shared" si="106"/>
        <v>0</v>
      </c>
      <c r="AE107" s="138">
        <f t="shared" si="107"/>
        <v>0</v>
      </c>
      <c r="AF107" s="138">
        <f t="shared" si="108"/>
        <v>0</v>
      </c>
      <c r="AG107" s="138">
        <f t="shared" si="109"/>
        <v>0</v>
      </c>
    </row>
    <row r="108" spans="1:38" s="136" customFormat="1" ht="12.75" customHeight="1" x14ac:dyDescent="0.2">
      <c r="A108" s="163"/>
      <c r="B108" s="164" t="s">
        <v>291</v>
      </c>
      <c r="C108" s="165" t="s">
        <v>292</v>
      </c>
      <c r="D108" s="163"/>
      <c r="E108" s="166"/>
      <c r="F108" s="137"/>
      <c r="G108" s="159"/>
      <c r="H108" s="159"/>
      <c r="I108" s="159"/>
      <c r="J108" s="159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60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61"/>
      <c r="AI108" s="161"/>
      <c r="AJ108" s="161"/>
      <c r="AK108" s="161"/>
      <c r="AL108" s="161"/>
    </row>
    <row r="109" spans="1:38" s="136" customFormat="1" ht="12.75" customHeight="1" x14ac:dyDescent="0.2">
      <c r="A109" s="167">
        <v>67</v>
      </c>
      <c r="B109" s="168" t="s">
        <v>293</v>
      </c>
      <c r="C109" s="169" t="s">
        <v>294</v>
      </c>
      <c r="D109" s="167" t="s">
        <v>200</v>
      </c>
      <c r="E109" s="170">
        <v>4</v>
      </c>
      <c r="F109" s="138"/>
      <c r="G109" s="147"/>
      <c r="H109" s="147"/>
      <c r="I109" s="147"/>
      <c r="J109" s="147"/>
      <c r="K109" s="138">
        <f t="shared" si="99"/>
        <v>0</v>
      </c>
      <c r="L109" s="138"/>
      <c r="M109" s="138">
        <f t="shared" si="100"/>
        <v>0</v>
      </c>
      <c r="N109" s="147"/>
      <c r="O109" s="147"/>
      <c r="P109" s="147"/>
      <c r="Q109" s="138">
        <f t="shared" si="101"/>
        <v>0</v>
      </c>
      <c r="R109" s="138"/>
      <c r="S109" s="138">
        <f t="shared" si="102"/>
        <v>0</v>
      </c>
      <c r="T109" s="138">
        <f t="shared" si="103"/>
        <v>0</v>
      </c>
      <c r="U109" s="138">
        <f t="shared" si="104"/>
        <v>0</v>
      </c>
      <c r="V109" s="145"/>
      <c r="W109" s="138">
        <f>K109*E109</f>
        <v>0</v>
      </c>
      <c r="X109" s="138">
        <f>M109*E109</f>
        <v>0</v>
      </c>
      <c r="Y109" s="138">
        <f>(N109+O109+P109)*E109</f>
        <v>0</v>
      </c>
      <c r="Z109" s="138">
        <f>S109*E109</f>
        <v>0</v>
      </c>
      <c r="AA109" s="138">
        <f>T109*E109</f>
        <v>0</v>
      </c>
      <c r="AB109" s="138">
        <f t="shared" si="105"/>
        <v>0</v>
      </c>
      <c r="AC109" s="138"/>
      <c r="AD109" s="138">
        <f t="shared" si="106"/>
        <v>0</v>
      </c>
      <c r="AE109" s="138">
        <f t="shared" si="107"/>
        <v>0</v>
      </c>
      <c r="AF109" s="138">
        <f t="shared" si="108"/>
        <v>0</v>
      </c>
      <c r="AG109" s="138">
        <f t="shared" si="109"/>
        <v>0</v>
      </c>
    </row>
    <row r="110" spans="1:38" s="136" customFormat="1" ht="12.75" customHeight="1" x14ac:dyDescent="0.2">
      <c r="A110" s="163"/>
      <c r="B110" s="164" t="s">
        <v>161</v>
      </c>
      <c r="C110" s="165" t="s">
        <v>162</v>
      </c>
      <c r="D110" s="163"/>
      <c r="E110" s="166"/>
      <c r="F110" s="138"/>
      <c r="G110" s="159"/>
      <c r="H110" s="159"/>
      <c r="I110" s="159"/>
      <c r="J110" s="159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60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61"/>
      <c r="AI110" s="161"/>
      <c r="AJ110" s="161"/>
    </row>
    <row r="111" spans="1:38" s="136" customFormat="1" ht="12.75" customHeight="1" x14ac:dyDescent="0.2">
      <c r="A111" s="167">
        <v>68</v>
      </c>
      <c r="B111" s="168" t="s">
        <v>163</v>
      </c>
      <c r="C111" s="169" t="s">
        <v>164</v>
      </c>
      <c r="D111" s="167" t="s">
        <v>165</v>
      </c>
      <c r="E111" s="170">
        <v>2.0219999999999998</v>
      </c>
      <c r="F111" s="138"/>
      <c r="G111" s="147"/>
      <c r="H111" s="147"/>
      <c r="I111" s="147"/>
      <c r="J111" s="147"/>
      <c r="K111" s="138">
        <f t="shared" si="99"/>
        <v>0</v>
      </c>
      <c r="L111" s="138"/>
      <c r="M111" s="138">
        <f t="shared" si="100"/>
        <v>0</v>
      </c>
      <c r="N111" s="147"/>
      <c r="O111" s="147"/>
      <c r="P111" s="147"/>
      <c r="Q111" s="138">
        <f t="shared" si="101"/>
        <v>0</v>
      </c>
      <c r="R111" s="138"/>
      <c r="S111" s="138">
        <f t="shared" si="102"/>
        <v>0</v>
      </c>
      <c r="T111" s="138">
        <f t="shared" si="103"/>
        <v>0</v>
      </c>
      <c r="U111" s="138">
        <f t="shared" si="104"/>
        <v>0</v>
      </c>
      <c r="V111" s="145"/>
      <c r="W111" s="138">
        <f>K111*E111</f>
        <v>0</v>
      </c>
      <c r="X111" s="138">
        <f>M111*E111</f>
        <v>0</v>
      </c>
      <c r="Y111" s="138">
        <f>(N111+O111+P111)*E111</f>
        <v>0</v>
      </c>
      <c r="Z111" s="138">
        <f>S111*E111</f>
        <v>0</v>
      </c>
      <c r="AA111" s="138">
        <f>T111*E111</f>
        <v>0</v>
      </c>
      <c r="AB111" s="138">
        <f t="shared" si="105"/>
        <v>0</v>
      </c>
      <c r="AC111" s="138"/>
      <c r="AD111" s="138">
        <f t="shared" si="106"/>
        <v>0</v>
      </c>
      <c r="AE111" s="138">
        <f t="shared" si="107"/>
        <v>0</v>
      </c>
      <c r="AF111" s="138">
        <f t="shared" si="108"/>
        <v>0</v>
      </c>
      <c r="AG111" s="138">
        <f t="shared" si="109"/>
        <v>0</v>
      </c>
    </row>
    <row r="112" spans="1:38" s="136" customFormat="1" ht="12.75" customHeight="1" x14ac:dyDescent="0.2">
      <c r="A112" s="163"/>
      <c r="B112" s="164" t="s">
        <v>166</v>
      </c>
      <c r="C112" s="165" t="s">
        <v>167</v>
      </c>
      <c r="D112" s="163"/>
      <c r="E112" s="166"/>
      <c r="F112" s="138"/>
      <c r="G112" s="159"/>
      <c r="H112" s="159"/>
      <c r="I112" s="159"/>
      <c r="J112" s="159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60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61"/>
      <c r="AI112" s="161"/>
      <c r="AJ112" s="161"/>
      <c r="AK112" s="161"/>
      <c r="AL112" s="161"/>
    </row>
    <row r="113" spans="1:40" s="136" customFormat="1" ht="12.75" customHeight="1" x14ac:dyDescent="0.2">
      <c r="A113" s="167">
        <v>69</v>
      </c>
      <c r="B113" s="168" t="s">
        <v>295</v>
      </c>
      <c r="C113" s="169" t="s">
        <v>296</v>
      </c>
      <c r="D113" s="167" t="s">
        <v>3</v>
      </c>
      <c r="E113" s="170">
        <v>10.108000000000001</v>
      </c>
      <c r="F113" s="138"/>
      <c r="G113" s="147"/>
      <c r="H113" s="147"/>
      <c r="I113" s="147"/>
      <c r="J113" s="147"/>
      <c r="K113" s="138">
        <f t="shared" si="99"/>
        <v>0</v>
      </c>
      <c r="L113" s="138"/>
      <c r="M113" s="138">
        <f t="shared" si="100"/>
        <v>0</v>
      </c>
      <c r="N113" s="147"/>
      <c r="O113" s="147"/>
      <c r="P113" s="147"/>
      <c r="Q113" s="138">
        <f t="shared" si="101"/>
        <v>0</v>
      </c>
      <c r="R113" s="138"/>
      <c r="S113" s="138">
        <f t="shared" si="102"/>
        <v>0</v>
      </c>
      <c r="T113" s="138">
        <f t="shared" si="103"/>
        <v>0</v>
      </c>
      <c r="U113" s="138">
        <f t="shared" si="104"/>
        <v>0</v>
      </c>
      <c r="V113" s="145"/>
      <c r="W113" s="138">
        <f>K113*E113</f>
        <v>0</v>
      </c>
      <c r="X113" s="138">
        <f>M113*E113</f>
        <v>0</v>
      </c>
      <c r="Y113" s="138">
        <f>(N113+O113+P113)*E113</f>
        <v>0</v>
      </c>
      <c r="Z113" s="138">
        <f>S113*E113</f>
        <v>0</v>
      </c>
      <c r="AA113" s="138">
        <f>T113*E113</f>
        <v>0</v>
      </c>
      <c r="AB113" s="138">
        <f t="shared" si="105"/>
        <v>0</v>
      </c>
      <c r="AC113" s="138"/>
      <c r="AD113" s="138">
        <f t="shared" si="106"/>
        <v>0</v>
      </c>
      <c r="AE113" s="138">
        <f t="shared" si="107"/>
        <v>0</v>
      </c>
      <c r="AF113" s="138">
        <f t="shared" si="108"/>
        <v>0</v>
      </c>
      <c r="AG113" s="138">
        <f t="shared" si="109"/>
        <v>0</v>
      </c>
    </row>
    <row r="114" spans="1:40" s="136" customFormat="1" ht="12.75" customHeight="1" x14ac:dyDescent="0.2">
      <c r="A114" s="163"/>
      <c r="B114" s="164" t="s">
        <v>297</v>
      </c>
      <c r="C114" s="165" t="s">
        <v>298</v>
      </c>
      <c r="D114" s="163"/>
      <c r="E114" s="166"/>
      <c r="F114" s="137"/>
      <c r="G114" s="159"/>
      <c r="H114" s="159"/>
      <c r="I114" s="159"/>
      <c r="J114" s="159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60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61"/>
      <c r="AI114" s="161"/>
      <c r="AJ114" s="161"/>
      <c r="AK114" s="161"/>
    </row>
    <row r="115" spans="1:40" s="136" customFormat="1" ht="12.75" customHeight="1" x14ac:dyDescent="0.2">
      <c r="A115" s="167">
        <v>70</v>
      </c>
      <c r="B115" s="168" t="s">
        <v>299</v>
      </c>
      <c r="C115" s="169" t="s">
        <v>300</v>
      </c>
      <c r="D115" s="167" t="s">
        <v>108</v>
      </c>
      <c r="E115" s="170">
        <v>258.14999999999998</v>
      </c>
      <c r="F115" s="138"/>
      <c r="G115" s="147"/>
      <c r="H115" s="147"/>
      <c r="I115" s="147"/>
      <c r="J115" s="147"/>
      <c r="K115" s="138">
        <f t="shared" si="99"/>
        <v>0</v>
      </c>
      <c r="L115" s="138"/>
      <c r="M115" s="138">
        <f t="shared" si="100"/>
        <v>0</v>
      </c>
      <c r="N115" s="147"/>
      <c r="O115" s="147"/>
      <c r="P115" s="147"/>
      <c r="Q115" s="138">
        <f t="shared" si="101"/>
        <v>0</v>
      </c>
      <c r="R115" s="138"/>
      <c r="S115" s="138">
        <f t="shared" si="102"/>
        <v>0</v>
      </c>
      <c r="T115" s="138">
        <f t="shared" si="103"/>
        <v>0</v>
      </c>
      <c r="U115" s="138">
        <f t="shared" si="104"/>
        <v>0</v>
      </c>
      <c r="V115" s="145"/>
      <c r="W115" s="138">
        <f>K115*E115</f>
        <v>0</v>
      </c>
      <c r="X115" s="138">
        <f>M115*E115</f>
        <v>0</v>
      </c>
      <c r="Y115" s="138">
        <f>(N115+O115+P115)*E115</f>
        <v>0</v>
      </c>
      <c r="Z115" s="138">
        <f>S115*E115</f>
        <v>0</v>
      </c>
      <c r="AA115" s="138">
        <f>T115*E115</f>
        <v>0</v>
      </c>
      <c r="AB115" s="138">
        <f t="shared" si="105"/>
        <v>0</v>
      </c>
      <c r="AC115" s="138"/>
      <c r="AD115" s="138">
        <f t="shared" si="106"/>
        <v>0</v>
      </c>
      <c r="AE115" s="138">
        <f t="shared" si="107"/>
        <v>0</v>
      </c>
      <c r="AF115" s="138">
        <f t="shared" si="108"/>
        <v>0</v>
      </c>
      <c r="AG115" s="138">
        <f t="shared" si="109"/>
        <v>0</v>
      </c>
    </row>
    <row r="116" spans="1:40" s="136" customFormat="1" ht="12.75" customHeight="1" x14ac:dyDescent="0.2">
      <c r="A116" s="167">
        <v>71</v>
      </c>
      <c r="B116" s="168" t="s">
        <v>301</v>
      </c>
      <c r="C116" s="169" t="s">
        <v>302</v>
      </c>
      <c r="D116" s="167" t="s">
        <v>108</v>
      </c>
      <c r="E116" s="170">
        <v>5.63</v>
      </c>
      <c r="F116" s="137"/>
      <c r="G116" s="147"/>
      <c r="H116" s="147"/>
      <c r="I116" s="147"/>
      <c r="J116" s="147"/>
      <c r="K116" s="138">
        <f t="shared" si="99"/>
        <v>0</v>
      </c>
      <c r="L116" s="138"/>
      <c r="M116" s="138">
        <f t="shared" si="100"/>
        <v>0</v>
      </c>
      <c r="N116" s="147"/>
      <c r="O116" s="147"/>
      <c r="P116" s="147"/>
      <c r="Q116" s="138">
        <f t="shared" si="101"/>
        <v>0</v>
      </c>
      <c r="R116" s="138"/>
      <c r="S116" s="138">
        <f t="shared" si="102"/>
        <v>0</v>
      </c>
      <c r="T116" s="138">
        <f t="shared" si="103"/>
        <v>0</v>
      </c>
      <c r="U116" s="138">
        <f t="shared" si="104"/>
        <v>0</v>
      </c>
      <c r="V116" s="145"/>
      <c r="W116" s="138">
        <f>K116*E116</f>
        <v>0</v>
      </c>
      <c r="X116" s="138">
        <f>M116*E116</f>
        <v>0</v>
      </c>
      <c r="Y116" s="138">
        <f>(N116+O116+P116)*E116</f>
        <v>0</v>
      </c>
      <c r="Z116" s="138">
        <f>S116*E116</f>
        <v>0</v>
      </c>
      <c r="AA116" s="138">
        <f>T116*E116</f>
        <v>0</v>
      </c>
      <c r="AB116" s="138">
        <f t="shared" si="105"/>
        <v>0</v>
      </c>
      <c r="AC116" s="138"/>
      <c r="AD116" s="138">
        <f t="shared" si="106"/>
        <v>0</v>
      </c>
      <c r="AE116" s="138">
        <f t="shared" si="107"/>
        <v>0</v>
      </c>
      <c r="AF116" s="138">
        <f t="shared" si="108"/>
        <v>0</v>
      </c>
      <c r="AG116" s="138">
        <f t="shared" si="109"/>
        <v>0</v>
      </c>
    </row>
    <row r="117" spans="1:40" s="136" customFormat="1" ht="12.75" customHeight="1" x14ac:dyDescent="0.2">
      <c r="A117" s="167">
        <v>72</v>
      </c>
      <c r="B117" s="168" t="s">
        <v>303</v>
      </c>
      <c r="C117" s="169" t="s">
        <v>304</v>
      </c>
      <c r="D117" s="167" t="s">
        <v>108</v>
      </c>
      <c r="E117" s="170">
        <v>5669.47</v>
      </c>
      <c r="F117" s="138"/>
      <c r="G117" s="147"/>
      <c r="H117" s="147"/>
      <c r="I117" s="147"/>
      <c r="J117" s="147"/>
      <c r="K117" s="138">
        <f t="shared" si="99"/>
        <v>0</v>
      </c>
      <c r="L117" s="138"/>
      <c r="M117" s="138">
        <f t="shared" si="100"/>
        <v>0</v>
      </c>
      <c r="N117" s="147"/>
      <c r="O117" s="147"/>
      <c r="P117" s="147"/>
      <c r="Q117" s="138">
        <f t="shared" si="101"/>
        <v>0</v>
      </c>
      <c r="R117" s="138"/>
      <c r="S117" s="138">
        <f t="shared" si="102"/>
        <v>0</v>
      </c>
      <c r="T117" s="138">
        <f t="shared" si="103"/>
        <v>0</v>
      </c>
      <c r="U117" s="138">
        <f t="shared" si="104"/>
        <v>0</v>
      </c>
      <c r="V117" s="145"/>
      <c r="W117" s="138">
        <f>K117*E117</f>
        <v>0</v>
      </c>
      <c r="X117" s="138">
        <f>M117*E117</f>
        <v>0</v>
      </c>
      <c r="Y117" s="138">
        <f>(N117+O117+P117)*E117</f>
        <v>0</v>
      </c>
      <c r="Z117" s="138">
        <f>S117*E117</f>
        <v>0</v>
      </c>
      <c r="AA117" s="138">
        <f>T117*E117</f>
        <v>0</v>
      </c>
      <c r="AB117" s="138">
        <f t="shared" si="105"/>
        <v>0</v>
      </c>
      <c r="AC117" s="138"/>
      <c r="AD117" s="138">
        <f t="shared" si="106"/>
        <v>0</v>
      </c>
      <c r="AE117" s="138">
        <f t="shared" si="107"/>
        <v>0</v>
      </c>
      <c r="AF117" s="138">
        <f t="shared" si="108"/>
        <v>0</v>
      </c>
      <c r="AG117" s="138">
        <f t="shared" si="109"/>
        <v>0</v>
      </c>
    </row>
    <row r="118" spans="1:40" s="136" customFormat="1" ht="12.75" customHeight="1" x14ac:dyDescent="0.2">
      <c r="A118" s="167">
        <v>73</v>
      </c>
      <c r="B118" s="168" t="s">
        <v>305</v>
      </c>
      <c r="C118" s="169" t="s">
        <v>306</v>
      </c>
      <c r="D118" s="167" t="s">
        <v>108</v>
      </c>
      <c r="E118" s="170">
        <v>28.48</v>
      </c>
      <c r="F118" s="138"/>
      <c r="G118" s="147"/>
      <c r="H118" s="147"/>
      <c r="I118" s="147"/>
      <c r="J118" s="147"/>
      <c r="K118" s="138">
        <f t="shared" si="99"/>
        <v>0</v>
      </c>
      <c r="L118" s="138"/>
      <c r="M118" s="138">
        <f t="shared" si="100"/>
        <v>0</v>
      </c>
      <c r="N118" s="147"/>
      <c r="O118" s="147"/>
      <c r="P118" s="147"/>
      <c r="Q118" s="138">
        <f t="shared" si="101"/>
        <v>0</v>
      </c>
      <c r="R118" s="138"/>
      <c r="S118" s="138">
        <f t="shared" si="102"/>
        <v>0</v>
      </c>
      <c r="T118" s="138">
        <f t="shared" si="103"/>
        <v>0</v>
      </c>
      <c r="U118" s="138">
        <f t="shared" si="104"/>
        <v>0</v>
      </c>
      <c r="V118" s="145"/>
      <c r="W118" s="138">
        <f>K118*E118</f>
        <v>0</v>
      </c>
      <c r="X118" s="138">
        <f>M118*E118</f>
        <v>0</v>
      </c>
      <c r="Y118" s="138">
        <f>(N118+O118+P118)*E118</f>
        <v>0</v>
      </c>
      <c r="Z118" s="138">
        <f>S118*E118</f>
        <v>0</v>
      </c>
      <c r="AA118" s="138">
        <f>T118*E118</f>
        <v>0</v>
      </c>
      <c r="AB118" s="138">
        <f t="shared" si="105"/>
        <v>0</v>
      </c>
      <c r="AC118" s="138"/>
      <c r="AD118" s="138">
        <f t="shared" si="106"/>
        <v>0</v>
      </c>
      <c r="AE118" s="138">
        <f t="shared" si="107"/>
        <v>0</v>
      </c>
      <c r="AF118" s="138">
        <f t="shared" si="108"/>
        <v>0</v>
      </c>
      <c r="AG118" s="138">
        <f t="shared" si="109"/>
        <v>0</v>
      </c>
    </row>
    <row r="119" spans="1:40" s="136" customFormat="1" ht="12.75" customHeight="1" x14ac:dyDescent="0.2">
      <c r="A119" s="171"/>
      <c r="B119" s="172" t="s">
        <v>307</v>
      </c>
      <c r="C119" s="173" t="s">
        <v>308</v>
      </c>
      <c r="D119" s="171"/>
      <c r="E119" s="166"/>
      <c r="F119" s="138"/>
      <c r="G119" s="159"/>
      <c r="H119" s="159"/>
      <c r="I119" s="159"/>
      <c r="J119" s="159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60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61"/>
      <c r="AI119" s="161"/>
      <c r="AJ119" s="161"/>
      <c r="AK119" s="161"/>
    </row>
    <row r="120" spans="1:40" s="136" customFormat="1" ht="12.75" customHeight="1" x14ac:dyDescent="0.2">
      <c r="A120" s="175">
        <v>74</v>
      </c>
      <c r="B120" s="176" t="s">
        <v>309</v>
      </c>
      <c r="C120" s="177" t="s">
        <v>310</v>
      </c>
      <c r="D120" s="175" t="s">
        <v>108</v>
      </c>
      <c r="E120" s="170">
        <v>32.64</v>
      </c>
      <c r="F120" s="138"/>
      <c r="G120" s="147"/>
      <c r="H120" s="147"/>
      <c r="I120" s="147"/>
      <c r="J120" s="147"/>
      <c r="K120" s="138">
        <f t="shared" si="99"/>
        <v>0</v>
      </c>
      <c r="L120" s="138"/>
      <c r="M120" s="138">
        <f t="shared" si="100"/>
        <v>0</v>
      </c>
      <c r="N120" s="147"/>
      <c r="O120" s="147"/>
      <c r="P120" s="147"/>
      <c r="Q120" s="138">
        <f t="shared" si="101"/>
        <v>0</v>
      </c>
      <c r="R120" s="138"/>
      <c r="S120" s="138">
        <f t="shared" si="102"/>
        <v>0</v>
      </c>
      <c r="T120" s="138">
        <f t="shared" si="103"/>
        <v>0</v>
      </c>
      <c r="U120" s="138">
        <f t="shared" si="104"/>
        <v>0</v>
      </c>
      <c r="V120" s="145"/>
      <c r="W120" s="138">
        <f>K120*E120</f>
        <v>0</v>
      </c>
      <c r="X120" s="138">
        <f>M120*E120</f>
        <v>0</v>
      </c>
      <c r="Y120" s="138">
        <f>(N120+O120+P120)*E120</f>
        <v>0</v>
      </c>
      <c r="Z120" s="138">
        <f>S120*E120</f>
        <v>0</v>
      </c>
      <c r="AA120" s="138">
        <f>T120*E120</f>
        <v>0</v>
      </c>
      <c r="AB120" s="138">
        <f t="shared" si="105"/>
        <v>0</v>
      </c>
      <c r="AC120" s="138"/>
      <c r="AD120" s="138">
        <f t="shared" si="106"/>
        <v>0</v>
      </c>
      <c r="AE120" s="138">
        <f t="shared" si="107"/>
        <v>0</v>
      </c>
      <c r="AF120" s="138">
        <f t="shared" si="108"/>
        <v>0</v>
      </c>
      <c r="AG120" s="138">
        <f t="shared" si="109"/>
        <v>0</v>
      </c>
    </row>
    <row r="121" spans="1:40" s="136" customFormat="1" ht="12.75" customHeight="1" x14ac:dyDescent="0.2">
      <c r="A121" s="175">
        <v>75</v>
      </c>
      <c r="B121" s="176" t="s">
        <v>311</v>
      </c>
      <c r="C121" s="177" t="s">
        <v>111</v>
      </c>
      <c r="D121" s="175" t="s">
        <v>108</v>
      </c>
      <c r="E121" s="170">
        <v>163.15</v>
      </c>
      <c r="F121" s="138"/>
      <c r="G121" s="147"/>
      <c r="H121" s="147"/>
      <c r="I121" s="147"/>
      <c r="J121" s="147"/>
      <c r="K121" s="138">
        <f t="shared" si="99"/>
        <v>0</v>
      </c>
      <c r="L121" s="138"/>
      <c r="M121" s="138">
        <f t="shared" si="100"/>
        <v>0</v>
      </c>
      <c r="N121" s="147"/>
      <c r="O121" s="147"/>
      <c r="P121" s="147"/>
      <c r="Q121" s="138">
        <f t="shared" si="101"/>
        <v>0</v>
      </c>
      <c r="R121" s="138"/>
      <c r="S121" s="138">
        <f t="shared" si="102"/>
        <v>0</v>
      </c>
      <c r="T121" s="138">
        <f t="shared" si="103"/>
        <v>0</v>
      </c>
      <c r="U121" s="138">
        <f t="shared" si="104"/>
        <v>0</v>
      </c>
      <c r="V121" s="145"/>
      <c r="W121" s="138">
        <f>K121*E121</f>
        <v>0</v>
      </c>
      <c r="X121" s="138">
        <f>M121*E121</f>
        <v>0</v>
      </c>
      <c r="Y121" s="138">
        <f>(N121+O121+P121)*E121</f>
        <v>0</v>
      </c>
      <c r="Z121" s="138">
        <f>S121*E121</f>
        <v>0</v>
      </c>
      <c r="AA121" s="138">
        <f>T121*E121</f>
        <v>0</v>
      </c>
      <c r="AB121" s="138">
        <f t="shared" si="105"/>
        <v>0</v>
      </c>
      <c r="AC121" s="138"/>
      <c r="AD121" s="138">
        <f t="shared" si="106"/>
        <v>0</v>
      </c>
      <c r="AE121" s="138">
        <f t="shared" si="107"/>
        <v>0</v>
      </c>
      <c r="AF121" s="138">
        <f t="shared" si="108"/>
        <v>0</v>
      </c>
      <c r="AG121" s="138">
        <f t="shared" si="109"/>
        <v>0</v>
      </c>
    </row>
    <row r="122" spans="1:40" s="136" customFormat="1" ht="12.75" customHeight="1" x14ac:dyDescent="0.2">
      <c r="A122" s="167">
        <v>76</v>
      </c>
      <c r="B122" s="168" t="s">
        <v>312</v>
      </c>
      <c r="C122" s="169" t="s">
        <v>313</v>
      </c>
      <c r="D122" s="167" t="s">
        <v>108</v>
      </c>
      <c r="E122" s="170">
        <v>13.39</v>
      </c>
      <c r="F122" s="138"/>
      <c r="G122" s="147"/>
      <c r="H122" s="147"/>
      <c r="I122" s="147"/>
      <c r="J122" s="147"/>
      <c r="K122" s="138">
        <f t="shared" si="99"/>
        <v>0</v>
      </c>
      <c r="L122" s="138"/>
      <c r="M122" s="138">
        <f t="shared" si="100"/>
        <v>0</v>
      </c>
      <c r="N122" s="147"/>
      <c r="O122" s="147"/>
      <c r="P122" s="147"/>
      <c r="Q122" s="138">
        <f t="shared" si="101"/>
        <v>0</v>
      </c>
      <c r="R122" s="138"/>
      <c r="S122" s="138">
        <f t="shared" si="102"/>
        <v>0</v>
      </c>
      <c r="T122" s="138">
        <f t="shared" si="103"/>
        <v>0</v>
      </c>
      <c r="U122" s="138">
        <f t="shared" si="104"/>
        <v>0</v>
      </c>
      <c r="V122" s="145"/>
      <c r="W122" s="138">
        <f>K122*E122</f>
        <v>0</v>
      </c>
      <c r="X122" s="138">
        <f>M122*E122</f>
        <v>0</v>
      </c>
      <c r="Y122" s="138">
        <f>(N122+O122+P122)*E122</f>
        <v>0</v>
      </c>
      <c r="Z122" s="138">
        <f>S122*E122</f>
        <v>0</v>
      </c>
      <c r="AA122" s="138">
        <f>T122*E122</f>
        <v>0</v>
      </c>
      <c r="AB122" s="138">
        <f t="shared" si="105"/>
        <v>0</v>
      </c>
      <c r="AC122" s="138"/>
      <c r="AD122" s="138">
        <f t="shared" si="106"/>
        <v>0</v>
      </c>
      <c r="AE122" s="138">
        <f t="shared" si="107"/>
        <v>0</v>
      </c>
      <c r="AF122" s="138">
        <f t="shared" si="108"/>
        <v>0</v>
      </c>
      <c r="AG122" s="138">
        <f t="shared" si="109"/>
        <v>0</v>
      </c>
    </row>
    <row r="123" spans="1:40" s="136" customFormat="1" ht="12.75" customHeight="1" x14ac:dyDescent="0.2">
      <c r="A123" s="167">
        <v>77</v>
      </c>
      <c r="B123" s="168" t="s">
        <v>314</v>
      </c>
      <c r="C123" s="169" t="s">
        <v>315</v>
      </c>
      <c r="D123" s="167" t="s">
        <v>108</v>
      </c>
      <c r="E123" s="170">
        <v>297.10000000000002</v>
      </c>
      <c r="F123" s="138"/>
      <c r="G123" s="147"/>
      <c r="H123" s="147"/>
      <c r="I123" s="147"/>
      <c r="J123" s="147"/>
      <c r="K123" s="138">
        <f t="shared" si="99"/>
        <v>0</v>
      </c>
      <c r="L123" s="138"/>
      <c r="M123" s="138">
        <f t="shared" si="100"/>
        <v>0</v>
      </c>
      <c r="N123" s="147"/>
      <c r="O123" s="147"/>
      <c r="P123" s="147"/>
      <c r="Q123" s="138">
        <f t="shared" si="101"/>
        <v>0</v>
      </c>
      <c r="R123" s="138"/>
      <c r="S123" s="138">
        <f t="shared" si="102"/>
        <v>0</v>
      </c>
      <c r="T123" s="138">
        <f t="shared" si="103"/>
        <v>0</v>
      </c>
      <c r="U123" s="138">
        <f t="shared" si="104"/>
        <v>0</v>
      </c>
      <c r="V123" s="145"/>
      <c r="W123" s="138">
        <f>K123*E123</f>
        <v>0</v>
      </c>
      <c r="X123" s="138">
        <f>M123*E123</f>
        <v>0</v>
      </c>
      <c r="Y123" s="138">
        <f>(N123+O123+P123)*E123</f>
        <v>0</v>
      </c>
      <c r="Z123" s="138">
        <f>S123*E123</f>
        <v>0</v>
      </c>
      <c r="AA123" s="138">
        <f>T123*E123</f>
        <v>0</v>
      </c>
      <c r="AB123" s="138">
        <f t="shared" si="105"/>
        <v>0</v>
      </c>
      <c r="AC123" s="138"/>
      <c r="AD123" s="138">
        <f t="shared" si="106"/>
        <v>0</v>
      </c>
      <c r="AE123" s="138">
        <f t="shared" si="107"/>
        <v>0</v>
      </c>
      <c r="AF123" s="138">
        <f t="shared" si="108"/>
        <v>0</v>
      </c>
      <c r="AG123" s="138">
        <f t="shared" si="109"/>
        <v>0</v>
      </c>
    </row>
    <row r="124" spans="1:40" s="136" customFormat="1" ht="12.75" customHeight="1" x14ac:dyDescent="0.2">
      <c r="A124" s="163"/>
      <c r="B124" s="164" t="s">
        <v>316</v>
      </c>
      <c r="C124" s="173" t="s">
        <v>317</v>
      </c>
      <c r="D124" s="163"/>
      <c r="E124" s="166"/>
      <c r="F124" s="138"/>
      <c r="G124" s="159"/>
      <c r="H124" s="159"/>
      <c r="I124" s="159"/>
      <c r="J124" s="159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60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61"/>
      <c r="AI124" s="161"/>
      <c r="AJ124" s="161"/>
      <c r="AK124" s="161"/>
      <c r="AL124" s="161"/>
      <c r="AM124" s="161"/>
      <c r="AN124" s="161"/>
    </row>
    <row r="125" spans="1:40" s="136" customFormat="1" ht="12.75" customHeight="1" x14ac:dyDescent="0.2">
      <c r="A125" s="167">
        <v>78</v>
      </c>
      <c r="B125" s="168" t="s">
        <v>318</v>
      </c>
      <c r="C125" s="177" t="s">
        <v>319</v>
      </c>
      <c r="D125" s="167" t="s">
        <v>108</v>
      </c>
      <c r="E125" s="170">
        <v>101.77</v>
      </c>
      <c r="F125" s="138"/>
      <c r="G125" s="147"/>
      <c r="H125" s="147"/>
      <c r="I125" s="147"/>
      <c r="J125" s="147"/>
      <c r="K125" s="138">
        <f t="shared" si="99"/>
        <v>0</v>
      </c>
      <c r="L125" s="138"/>
      <c r="M125" s="138">
        <f t="shared" si="100"/>
        <v>0</v>
      </c>
      <c r="N125" s="147"/>
      <c r="O125" s="147"/>
      <c r="P125" s="147"/>
      <c r="Q125" s="138">
        <f t="shared" si="101"/>
        <v>0</v>
      </c>
      <c r="R125" s="138"/>
      <c r="S125" s="138">
        <f t="shared" si="102"/>
        <v>0</v>
      </c>
      <c r="T125" s="138">
        <f t="shared" si="103"/>
        <v>0</v>
      </c>
      <c r="U125" s="138">
        <f t="shared" si="104"/>
        <v>0</v>
      </c>
      <c r="V125" s="145"/>
      <c r="W125" s="138">
        <f>K125*E125</f>
        <v>0</v>
      </c>
      <c r="X125" s="138">
        <f>M125*E125</f>
        <v>0</v>
      </c>
      <c r="Y125" s="138">
        <f>(N125+O125+P125)*E125</f>
        <v>0</v>
      </c>
      <c r="Z125" s="138">
        <f>S125*E125</f>
        <v>0</v>
      </c>
      <c r="AA125" s="138">
        <f>T125*E125</f>
        <v>0</v>
      </c>
      <c r="AB125" s="138">
        <f t="shared" si="105"/>
        <v>0</v>
      </c>
      <c r="AC125" s="138"/>
      <c r="AD125" s="138">
        <f t="shared" si="106"/>
        <v>0</v>
      </c>
      <c r="AE125" s="138">
        <f t="shared" si="107"/>
        <v>0</v>
      </c>
      <c r="AF125" s="138">
        <f t="shared" si="108"/>
        <v>0</v>
      </c>
      <c r="AG125" s="138">
        <f t="shared" si="109"/>
        <v>0</v>
      </c>
    </row>
    <row r="126" spans="1:40" s="136" customFormat="1" ht="12.75" customHeight="1" x14ac:dyDescent="0.2">
      <c r="A126" s="167">
        <v>79</v>
      </c>
      <c r="B126" s="168" t="s">
        <v>157</v>
      </c>
      <c r="C126" s="169" t="s">
        <v>158</v>
      </c>
      <c r="D126" s="167" t="s">
        <v>108</v>
      </c>
      <c r="E126" s="170">
        <v>90.3</v>
      </c>
      <c r="F126" s="138"/>
      <c r="G126" s="147"/>
      <c r="H126" s="147"/>
      <c r="I126" s="147"/>
      <c r="J126" s="147"/>
      <c r="K126" s="138">
        <f t="shared" si="99"/>
        <v>0</v>
      </c>
      <c r="L126" s="138"/>
      <c r="M126" s="138">
        <f t="shared" si="100"/>
        <v>0</v>
      </c>
      <c r="N126" s="147"/>
      <c r="O126" s="147"/>
      <c r="P126" s="147"/>
      <c r="Q126" s="138">
        <f t="shared" si="101"/>
        <v>0</v>
      </c>
      <c r="R126" s="138"/>
      <c r="S126" s="138">
        <f t="shared" si="102"/>
        <v>0</v>
      </c>
      <c r="T126" s="138">
        <f t="shared" si="103"/>
        <v>0</v>
      </c>
      <c r="U126" s="138">
        <f t="shared" si="104"/>
        <v>0</v>
      </c>
      <c r="V126" s="145"/>
      <c r="W126" s="138">
        <f>K126*E126</f>
        <v>0</v>
      </c>
      <c r="X126" s="138">
        <f>M126*E126</f>
        <v>0</v>
      </c>
      <c r="Y126" s="138">
        <f>(N126+O126+P126)*E126</f>
        <v>0</v>
      </c>
      <c r="Z126" s="138">
        <f>S126*E126</f>
        <v>0</v>
      </c>
      <c r="AA126" s="138">
        <f>T126*E126</f>
        <v>0</v>
      </c>
      <c r="AB126" s="138">
        <f t="shared" si="105"/>
        <v>0</v>
      </c>
      <c r="AC126" s="138"/>
      <c r="AD126" s="138">
        <f t="shared" si="106"/>
        <v>0</v>
      </c>
      <c r="AE126" s="138">
        <f t="shared" si="107"/>
        <v>0</v>
      </c>
      <c r="AF126" s="138">
        <f t="shared" si="108"/>
        <v>0</v>
      </c>
      <c r="AG126" s="138">
        <f t="shared" si="109"/>
        <v>0</v>
      </c>
    </row>
    <row r="127" spans="1:40" s="136" customFormat="1" ht="12.75" customHeight="1" x14ac:dyDescent="0.2">
      <c r="A127" s="171"/>
      <c r="B127" s="172" t="s">
        <v>320</v>
      </c>
      <c r="C127" s="173" t="s">
        <v>321</v>
      </c>
      <c r="D127" s="171"/>
      <c r="E127" s="166"/>
      <c r="F127" s="138"/>
      <c r="G127" s="159"/>
      <c r="H127" s="159"/>
      <c r="I127" s="159"/>
      <c r="J127" s="159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60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61"/>
      <c r="AI127" s="161"/>
      <c r="AJ127" s="161"/>
      <c r="AK127" s="161"/>
      <c r="AL127" s="161"/>
      <c r="AM127" s="161"/>
    </row>
    <row r="128" spans="1:40" s="136" customFormat="1" ht="12.75" customHeight="1" x14ac:dyDescent="0.2">
      <c r="A128" s="175">
        <v>80</v>
      </c>
      <c r="B128" s="176" t="s">
        <v>322</v>
      </c>
      <c r="C128" s="177" t="s">
        <v>323</v>
      </c>
      <c r="D128" s="175" t="s">
        <v>3</v>
      </c>
      <c r="E128" s="170">
        <v>97.731999999999999</v>
      </c>
      <c r="F128" s="138"/>
      <c r="G128" s="147"/>
      <c r="H128" s="147"/>
      <c r="I128" s="147"/>
      <c r="J128" s="147"/>
      <c r="K128" s="138">
        <f t="shared" si="99"/>
        <v>0</v>
      </c>
      <c r="L128" s="138"/>
      <c r="M128" s="138">
        <f t="shared" si="100"/>
        <v>0</v>
      </c>
      <c r="N128" s="147"/>
      <c r="O128" s="147"/>
      <c r="P128" s="147"/>
      <c r="Q128" s="138">
        <f t="shared" si="101"/>
        <v>0</v>
      </c>
      <c r="R128" s="138"/>
      <c r="S128" s="138">
        <f t="shared" si="102"/>
        <v>0</v>
      </c>
      <c r="T128" s="138">
        <f t="shared" si="103"/>
        <v>0</v>
      </c>
      <c r="U128" s="138">
        <f t="shared" si="104"/>
        <v>0</v>
      </c>
      <c r="V128" s="145"/>
      <c r="W128" s="138">
        <f>K128*E128</f>
        <v>0</v>
      </c>
      <c r="X128" s="138">
        <f>M128*E128</f>
        <v>0</v>
      </c>
      <c r="Y128" s="138">
        <f>(N128+O128+P128)*E128</f>
        <v>0</v>
      </c>
      <c r="Z128" s="138">
        <f>S128*E128</f>
        <v>0</v>
      </c>
      <c r="AA128" s="138">
        <f>T128*E128</f>
        <v>0</v>
      </c>
      <c r="AB128" s="138">
        <f t="shared" si="105"/>
        <v>0</v>
      </c>
      <c r="AC128" s="138"/>
      <c r="AD128" s="138">
        <f t="shared" si="106"/>
        <v>0</v>
      </c>
      <c r="AE128" s="138">
        <f t="shared" si="107"/>
        <v>0</v>
      </c>
      <c r="AF128" s="138">
        <f t="shared" si="108"/>
        <v>0</v>
      </c>
      <c r="AG128" s="138">
        <f t="shared" si="109"/>
        <v>0</v>
      </c>
    </row>
    <row r="129" spans="1:38" s="136" customFormat="1" ht="12.75" customHeight="1" x14ac:dyDescent="0.2">
      <c r="A129" s="175">
        <v>81</v>
      </c>
      <c r="B129" s="176" t="s">
        <v>324</v>
      </c>
      <c r="C129" s="177" t="s">
        <v>325</v>
      </c>
      <c r="D129" s="175" t="s">
        <v>3</v>
      </c>
      <c r="E129" s="170">
        <v>1172.7719999999999</v>
      </c>
      <c r="F129" s="138"/>
      <c r="G129" s="147"/>
      <c r="H129" s="147"/>
      <c r="I129" s="147"/>
      <c r="J129" s="147"/>
      <c r="K129" s="138">
        <f t="shared" si="99"/>
        <v>0</v>
      </c>
      <c r="L129" s="138"/>
      <c r="M129" s="138">
        <f t="shared" si="100"/>
        <v>0</v>
      </c>
      <c r="N129" s="147"/>
      <c r="O129" s="147"/>
      <c r="P129" s="147"/>
      <c r="Q129" s="138">
        <f t="shared" si="101"/>
        <v>0</v>
      </c>
      <c r="R129" s="138"/>
      <c r="S129" s="138">
        <f t="shared" si="102"/>
        <v>0</v>
      </c>
      <c r="T129" s="138">
        <f t="shared" si="103"/>
        <v>0</v>
      </c>
      <c r="U129" s="138">
        <f t="shared" si="104"/>
        <v>0</v>
      </c>
      <c r="V129" s="145"/>
      <c r="W129" s="138">
        <f>K129*E129</f>
        <v>0</v>
      </c>
      <c r="X129" s="138">
        <f>M129*E129</f>
        <v>0</v>
      </c>
      <c r="Y129" s="138">
        <f>(N129+O129+P129)*E129</f>
        <v>0</v>
      </c>
      <c r="Z129" s="138">
        <f>S129*E129</f>
        <v>0</v>
      </c>
      <c r="AA129" s="138">
        <f>T129*E129</f>
        <v>0</v>
      </c>
      <c r="AB129" s="138">
        <f t="shared" si="105"/>
        <v>0</v>
      </c>
      <c r="AC129" s="138"/>
      <c r="AD129" s="138">
        <f t="shared" si="106"/>
        <v>0</v>
      </c>
      <c r="AE129" s="138">
        <f t="shared" si="107"/>
        <v>0</v>
      </c>
      <c r="AF129" s="138">
        <f t="shared" si="108"/>
        <v>0</v>
      </c>
      <c r="AG129" s="138">
        <f t="shared" si="109"/>
        <v>0</v>
      </c>
    </row>
    <row r="130" spans="1:38" s="136" customFormat="1" ht="12.75" customHeight="1" x14ac:dyDescent="0.2">
      <c r="A130" s="163"/>
      <c r="B130" s="164" t="s">
        <v>326</v>
      </c>
      <c r="C130" s="165" t="s">
        <v>327</v>
      </c>
      <c r="D130" s="163"/>
      <c r="E130" s="166"/>
      <c r="F130" s="138"/>
      <c r="G130" s="159"/>
      <c r="H130" s="159"/>
      <c r="I130" s="159"/>
      <c r="J130" s="159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60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61"/>
      <c r="AI130" s="161"/>
      <c r="AJ130" s="161"/>
      <c r="AK130" s="161"/>
    </row>
    <row r="131" spans="1:38" s="136" customFormat="1" ht="12.75" customHeight="1" x14ac:dyDescent="0.2">
      <c r="A131" s="167">
        <v>82</v>
      </c>
      <c r="B131" s="168" t="s">
        <v>328</v>
      </c>
      <c r="C131" s="169" t="s">
        <v>329</v>
      </c>
      <c r="D131" s="167" t="s">
        <v>3</v>
      </c>
      <c r="E131" s="170">
        <v>216.13</v>
      </c>
      <c r="F131" s="138"/>
      <c r="G131" s="147"/>
      <c r="H131" s="147"/>
      <c r="I131" s="147"/>
      <c r="J131" s="147"/>
      <c r="K131" s="138">
        <f t="shared" si="99"/>
        <v>0</v>
      </c>
      <c r="L131" s="138"/>
      <c r="M131" s="138">
        <f t="shared" si="100"/>
        <v>0</v>
      </c>
      <c r="N131" s="147"/>
      <c r="O131" s="147"/>
      <c r="P131" s="147"/>
      <c r="Q131" s="138">
        <f t="shared" si="101"/>
        <v>0</v>
      </c>
      <c r="R131" s="138"/>
      <c r="S131" s="138">
        <f t="shared" si="102"/>
        <v>0</v>
      </c>
      <c r="T131" s="138">
        <f t="shared" si="103"/>
        <v>0</v>
      </c>
      <c r="U131" s="138">
        <f t="shared" si="104"/>
        <v>0</v>
      </c>
      <c r="V131" s="145"/>
      <c r="W131" s="138">
        <f>K131*E131</f>
        <v>0</v>
      </c>
      <c r="X131" s="138">
        <f>M131*E131</f>
        <v>0</v>
      </c>
      <c r="Y131" s="138">
        <f>(N131+O131+P131)*E131</f>
        <v>0</v>
      </c>
      <c r="Z131" s="138">
        <f>S131*E131</f>
        <v>0</v>
      </c>
      <c r="AA131" s="138">
        <f>T131*E131</f>
        <v>0</v>
      </c>
      <c r="AB131" s="138">
        <f t="shared" si="105"/>
        <v>0</v>
      </c>
      <c r="AC131" s="138"/>
      <c r="AD131" s="138">
        <f t="shared" si="106"/>
        <v>0</v>
      </c>
      <c r="AE131" s="138">
        <f t="shared" si="107"/>
        <v>0</v>
      </c>
      <c r="AF131" s="138">
        <f t="shared" si="108"/>
        <v>0</v>
      </c>
      <c r="AG131" s="138">
        <f t="shared" si="109"/>
        <v>0</v>
      </c>
    </row>
    <row r="132" spans="1:38" s="136" customFormat="1" ht="12.75" customHeight="1" x14ac:dyDescent="0.2">
      <c r="A132" s="163"/>
      <c r="B132" s="164" t="s">
        <v>330</v>
      </c>
      <c r="C132" s="165" t="s">
        <v>331</v>
      </c>
      <c r="D132" s="163"/>
      <c r="E132" s="166"/>
      <c r="F132" s="138"/>
      <c r="G132" s="159"/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60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61"/>
      <c r="AI132" s="161"/>
      <c r="AJ132" s="161"/>
    </row>
    <row r="133" spans="1:38" s="136" customFormat="1" ht="12.75" customHeight="1" x14ac:dyDescent="0.2">
      <c r="A133" s="167">
        <v>83</v>
      </c>
      <c r="B133" s="168" t="s">
        <v>332</v>
      </c>
      <c r="C133" s="169" t="s">
        <v>333</v>
      </c>
      <c r="D133" s="167" t="s">
        <v>3</v>
      </c>
      <c r="E133" s="170">
        <v>53.261000000000003</v>
      </c>
      <c r="F133" s="138"/>
      <c r="G133" s="147"/>
      <c r="H133" s="147"/>
      <c r="I133" s="147"/>
      <c r="J133" s="147"/>
      <c r="K133" s="138">
        <f t="shared" si="99"/>
        <v>0</v>
      </c>
      <c r="L133" s="138"/>
      <c r="M133" s="138">
        <f t="shared" si="100"/>
        <v>0</v>
      </c>
      <c r="N133" s="147"/>
      <c r="O133" s="147"/>
      <c r="P133" s="147"/>
      <c r="Q133" s="138">
        <f t="shared" si="101"/>
        <v>0</v>
      </c>
      <c r="R133" s="138"/>
      <c r="S133" s="138">
        <f t="shared" si="102"/>
        <v>0</v>
      </c>
      <c r="T133" s="138">
        <f t="shared" si="103"/>
        <v>0</v>
      </c>
      <c r="U133" s="138">
        <f t="shared" si="104"/>
        <v>0</v>
      </c>
      <c r="V133" s="145"/>
      <c r="W133" s="138">
        <f>K133*E133</f>
        <v>0</v>
      </c>
      <c r="X133" s="138">
        <f>M133*E133</f>
        <v>0</v>
      </c>
      <c r="Y133" s="138">
        <f>(N133+O133+P133)*E133</f>
        <v>0</v>
      </c>
      <c r="Z133" s="138">
        <f>S133*E133</f>
        <v>0</v>
      </c>
      <c r="AA133" s="138">
        <f>T133*E133</f>
        <v>0</v>
      </c>
      <c r="AB133" s="138">
        <f t="shared" si="105"/>
        <v>0</v>
      </c>
      <c r="AC133" s="138"/>
      <c r="AD133" s="138">
        <f t="shared" si="106"/>
        <v>0</v>
      </c>
      <c r="AE133" s="138">
        <f t="shared" si="107"/>
        <v>0</v>
      </c>
      <c r="AF133" s="138">
        <f t="shared" si="108"/>
        <v>0</v>
      </c>
      <c r="AG133" s="138">
        <f t="shared" si="109"/>
        <v>0</v>
      </c>
    </row>
    <row r="134" spans="1:38" s="136" customFormat="1" ht="12.75" customHeight="1" x14ac:dyDescent="0.2">
      <c r="A134" s="167">
        <v>84</v>
      </c>
      <c r="B134" s="168" t="s">
        <v>334</v>
      </c>
      <c r="C134" s="169" t="s">
        <v>335</v>
      </c>
      <c r="D134" s="167" t="s">
        <v>3</v>
      </c>
      <c r="E134" s="170">
        <v>138.20599999999999</v>
      </c>
      <c r="F134" s="138"/>
      <c r="G134" s="147"/>
      <c r="H134" s="147"/>
      <c r="I134" s="147"/>
      <c r="J134" s="147"/>
      <c r="K134" s="138">
        <f t="shared" si="99"/>
        <v>0</v>
      </c>
      <c r="L134" s="138"/>
      <c r="M134" s="138">
        <f t="shared" si="100"/>
        <v>0</v>
      </c>
      <c r="N134" s="147"/>
      <c r="O134" s="147"/>
      <c r="P134" s="147"/>
      <c r="Q134" s="138">
        <f t="shared" si="101"/>
        <v>0</v>
      </c>
      <c r="R134" s="138"/>
      <c r="S134" s="138">
        <f t="shared" si="102"/>
        <v>0</v>
      </c>
      <c r="T134" s="138">
        <f t="shared" si="103"/>
        <v>0</v>
      </c>
      <c r="U134" s="138">
        <f t="shared" si="104"/>
        <v>0</v>
      </c>
      <c r="V134" s="145"/>
      <c r="W134" s="138">
        <f>K134*E134</f>
        <v>0</v>
      </c>
      <c r="X134" s="138">
        <f>M134*E134</f>
        <v>0</v>
      </c>
      <c r="Y134" s="138">
        <f>(N134+O134+P134)*E134</f>
        <v>0</v>
      </c>
      <c r="Z134" s="138">
        <f>S134*E134</f>
        <v>0</v>
      </c>
      <c r="AA134" s="138">
        <f>T134*E134</f>
        <v>0</v>
      </c>
      <c r="AB134" s="138">
        <f t="shared" si="105"/>
        <v>0</v>
      </c>
      <c r="AC134" s="138"/>
      <c r="AD134" s="138">
        <f t="shared" si="106"/>
        <v>0</v>
      </c>
      <c r="AE134" s="138">
        <f t="shared" si="107"/>
        <v>0</v>
      </c>
      <c r="AF134" s="138">
        <f t="shared" si="108"/>
        <v>0</v>
      </c>
      <c r="AG134" s="138">
        <f t="shared" si="109"/>
        <v>0</v>
      </c>
    </row>
    <row r="135" spans="1:38" s="136" customFormat="1" ht="12.75" customHeight="1" x14ac:dyDescent="0.2">
      <c r="A135" s="175">
        <v>85</v>
      </c>
      <c r="B135" s="176" t="s">
        <v>336</v>
      </c>
      <c r="C135" s="177" t="s">
        <v>337</v>
      </c>
      <c r="D135" s="175" t="s">
        <v>3</v>
      </c>
      <c r="E135" s="170">
        <v>60.654000000000003</v>
      </c>
      <c r="F135" s="138"/>
      <c r="G135" s="147"/>
      <c r="H135" s="147"/>
      <c r="I135" s="147"/>
      <c r="J135" s="147"/>
      <c r="K135" s="138">
        <f t="shared" si="99"/>
        <v>0</v>
      </c>
      <c r="L135" s="138"/>
      <c r="M135" s="138">
        <f t="shared" si="100"/>
        <v>0</v>
      </c>
      <c r="N135" s="147"/>
      <c r="O135" s="147"/>
      <c r="P135" s="147"/>
      <c r="Q135" s="138">
        <f t="shared" si="101"/>
        <v>0</v>
      </c>
      <c r="R135" s="138"/>
      <c r="S135" s="138">
        <f t="shared" si="102"/>
        <v>0</v>
      </c>
      <c r="T135" s="138">
        <f t="shared" si="103"/>
        <v>0</v>
      </c>
      <c r="U135" s="138">
        <f t="shared" si="104"/>
        <v>0</v>
      </c>
      <c r="V135" s="145"/>
      <c r="W135" s="138">
        <f>K135*E135</f>
        <v>0</v>
      </c>
      <c r="X135" s="138">
        <f>M135*E135</f>
        <v>0</v>
      </c>
      <c r="Y135" s="138">
        <f>(N135+O135+P135)*E135</f>
        <v>0</v>
      </c>
      <c r="Z135" s="138">
        <f>S135*E135</f>
        <v>0</v>
      </c>
      <c r="AA135" s="138">
        <f>T135*E135</f>
        <v>0</v>
      </c>
      <c r="AB135" s="138">
        <f t="shared" si="105"/>
        <v>0</v>
      </c>
      <c r="AC135" s="138"/>
      <c r="AD135" s="138">
        <f t="shared" si="106"/>
        <v>0</v>
      </c>
      <c r="AE135" s="138">
        <f t="shared" si="107"/>
        <v>0</v>
      </c>
      <c r="AF135" s="138">
        <f t="shared" si="108"/>
        <v>0</v>
      </c>
      <c r="AG135" s="138">
        <f t="shared" si="109"/>
        <v>0</v>
      </c>
    </row>
    <row r="136" spans="1:38" s="136" customFormat="1" ht="12.75" customHeight="1" x14ac:dyDescent="0.2">
      <c r="A136" s="175">
        <v>86</v>
      </c>
      <c r="B136" s="176" t="s">
        <v>338</v>
      </c>
      <c r="C136" s="177" t="s">
        <v>339</v>
      </c>
      <c r="D136" s="175" t="s">
        <v>3</v>
      </c>
      <c r="E136" s="170">
        <v>13.295</v>
      </c>
      <c r="F136" s="138"/>
      <c r="G136" s="147"/>
      <c r="H136" s="147"/>
      <c r="I136" s="147"/>
      <c r="J136" s="147"/>
      <c r="K136" s="138">
        <f t="shared" si="99"/>
        <v>0</v>
      </c>
      <c r="L136" s="138"/>
      <c r="M136" s="138">
        <f t="shared" si="100"/>
        <v>0</v>
      </c>
      <c r="N136" s="147"/>
      <c r="O136" s="147"/>
      <c r="P136" s="147"/>
      <c r="Q136" s="138">
        <f t="shared" si="101"/>
        <v>0</v>
      </c>
      <c r="R136" s="138"/>
      <c r="S136" s="138">
        <f t="shared" si="102"/>
        <v>0</v>
      </c>
      <c r="T136" s="138">
        <f t="shared" si="103"/>
        <v>0</v>
      </c>
      <c r="U136" s="138">
        <f t="shared" si="104"/>
        <v>0</v>
      </c>
      <c r="V136" s="145"/>
      <c r="W136" s="138">
        <f>K136*E136</f>
        <v>0</v>
      </c>
      <c r="X136" s="138">
        <f>M136*E136</f>
        <v>0</v>
      </c>
      <c r="Y136" s="138">
        <f>(N136+O136+P136)*E136</f>
        <v>0</v>
      </c>
      <c r="Z136" s="138">
        <f>S136*E136</f>
        <v>0</v>
      </c>
      <c r="AA136" s="138">
        <f>T136*E136</f>
        <v>0</v>
      </c>
      <c r="AB136" s="138">
        <f t="shared" si="105"/>
        <v>0</v>
      </c>
      <c r="AC136" s="138"/>
      <c r="AD136" s="138">
        <f t="shared" si="106"/>
        <v>0</v>
      </c>
      <c r="AE136" s="138">
        <f t="shared" si="107"/>
        <v>0</v>
      </c>
      <c r="AF136" s="138">
        <f t="shared" si="108"/>
        <v>0</v>
      </c>
      <c r="AG136" s="138">
        <f t="shared" si="109"/>
        <v>0</v>
      </c>
    </row>
    <row r="137" spans="1:38" s="136" customFormat="1" ht="12.75" customHeight="1" x14ac:dyDescent="0.2">
      <c r="A137" s="163"/>
      <c r="B137" s="164" t="s">
        <v>340</v>
      </c>
      <c r="C137" s="165" t="s">
        <v>341</v>
      </c>
      <c r="D137" s="163"/>
      <c r="E137" s="166"/>
      <c r="F137" s="138"/>
      <c r="G137" s="159"/>
      <c r="H137" s="159"/>
      <c r="I137" s="159"/>
      <c r="J137" s="159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60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61"/>
      <c r="AI137" s="161"/>
      <c r="AJ137" s="161"/>
      <c r="AK137" s="161"/>
    </row>
    <row r="138" spans="1:38" s="136" customFormat="1" ht="12.75" customHeight="1" x14ac:dyDescent="0.2">
      <c r="A138" s="167">
        <v>87</v>
      </c>
      <c r="B138" s="168" t="s">
        <v>342</v>
      </c>
      <c r="C138" s="169" t="s">
        <v>343</v>
      </c>
      <c r="D138" s="167" t="s">
        <v>108</v>
      </c>
      <c r="E138" s="170">
        <v>4.32</v>
      </c>
      <c r="F138" s="137"/>
      <c r="G138" s="147"/>
      <c r="H138" s="147"/>
      <c r="I138" s="147"/>
      <c r="J138" s="147"/>
      <c r="K138" s="138">
        <f t="shared" si="99"/>
        <v>0</v>
      </c>
      <c r="L138" s="138"/>
      <c r="M138" s="138">
        <f t="shared" si="100"/>
        <v>0</v>
      </c>
      <c r="N138" s="147"/>
      <c r="O138" s="147"/>
      <c r="P138" s="147"/>
      <c r="Q138" s="138">
        <f t="shared" si="101"/>
        <v>0</v>
      </c>
      <c r="R138" s="138"/>
      <c r="S138" s="138">
        <f t="shared" si="102"/>
        <v>0</v>
      </c>
      <c r="T138" s="138">
        <f t="shared" si="103"/>
        <v>0</v>
      </c>
      <c r="U138" s="138">
        <f t="shared" si="104"/>
        <v>0</v>
      </c>
      <c r="V138" s="145"/>
      <c r="W138" s="138">
        <f>K138*E138</f>
        <v>0</v>
      </c>
      <c r="X138" s="138">
        <f>M138*E138</f>
        <v>0</v>
      </c>
      <c r="Y138" s="138">
        <f>(N138+O138+P138)*E138</f>
        <v>0</v>
      </c>
      <c r="Z138" s="138">
        <f>S138*E138</f>
        <v>0</v>
      </c>
      <c r="AA138" s="138">
        <f>T138*E138</f>
        <v>0</v>
      </c>
      <c r="AB138" s="138">
        <f t="shared" si="105"/>
        <v>0</v>
      </c>
      <c r="AC138" s="138"/>
      <c r="AD138" s="138">
        <f t="shared" si="106"/>
        <v>0</v>
      </c>
      <c r="AE138" s="138">
        <f t="shared" si="107"/>
        <v>0</v>
      </c>
      <c r="AF138" s="138">
        <f t="shared" si="108"/>
        <v>0</v>
      </c>
      <c r="AG138" s="138">
        <f t="shared" si="109"/>
        <v>0</v>
      </c>
    </row>
    <row r="139" spans="1:38" s="136" customFormat="1" ht="12.75" customHeight="1" x14ac:dyDescent="0.2">
      <c r="A139" s="163"/>
      <c r="B139" s="164" t="s">
        <v>344</v>
      </c>
      <c r="C139" s="165" t="s">
        <v>345</v>
      </c>
      <c r="D139" s="163"/>
      <c r="E139" s="166"/>
      <c r="F139" s="138"/>
      <c r="G139" s="159"/>
      <c r="H139" s="159"/>
      <c r="I139" s="159"/>
      <c r="J139" s="159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60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61"/>
      <c r="AI139" s="161"/>
    </row>
    <row r="140" spans="1:38" s="136" customFormat="1" ht="12.75" customHeight="1" x14ac:dyDescent="0.2">
      <c r="A140" s="167">
        <v>88</v>
      </c>
      <c r="B140" s="168" t="s">
        <v>346</v>
      </c>
      <c r="C140" s="169" t="s">
        <v>347</v>
      </c>
      <c r="D140" s="167" t="s">
        <v>3</v>
      </c>
      <c r="E140" s="170">
        <v>138.20599999999999</v>
      </c>
      <c r="F140" s="138"/>
      <c r="G140" s="147"/>
      <c r="H140" s="147"/>
      <c r="I140" s="147"/>
      <c r="J140" s="147"/>
      <c r="K140" s="138">
        <f t="shared" si="99"/>
        <v>0</v>
      </c>
      <c r="L140" s="138"/>
      <c r="M140" s="138">
        <f t="shared" si="100"/>
        <v>0</v>
      </c>
      <c r="N140" s="147"/>
      <c r="O140" s="147"/>
      <c r="P140" s="147"/>
      <c r="Q140" s="138">
        <f t="shared" si="101"/>
        <v>0</v>
      </c>
      <c r="R140" s="138"/>
      <c r="S140" s="138">
        <f t="shared" si="102"/>
        <v>0</v>
      </c>
      <c r="T140" s="138">
        <f t="shared" si="103"/>
        <v>0</v>
      </c>
      <c r="U140" s="138">
        <f t="shared" si="104"/>
        <v>0</v>
      </c>
      <c r="V140" s="145"/>
      <c r="W140" s="138">
        <f>K140*E140</f>
        <v>0</v>
      </c>
      <c r="X140" s="138">
        <f>M140*E140</f>
        <v>0</v>
      </c>
      <c r="Y140" s="138">
        <f>(N140+O140+P140)*E140</f>
        <v>0</v>
      </c>
      <c r="Z140" s="138">
        <f>S140*E140</f>
        <v>0</v>
      </c>
      <c r="AA140" s="138">
        <f>T140*E140</f>
        <v>0</v>
      </c>
      <c r="AB140" s="138">
        <f t="shared" si="105"/>
        <v>0</v>
      </c>
      <c r="AC140" s="138"/>
      <c r="AD140" s="138">
        <f t="shared" si="106"/>
        <v>0</v>
      </c>
      <c r="AE140" s="138">
        <f t="shared" si="107"/>
        <v>0</v>
      </c>
      <c r="AF140" s="138">
        <f t="shared" si="108"/>
        <v>0</v>
      </c>
      <c r="AG140" s="138">
        <f t="shared" si="109"/>
        <v>0</v>
      </c>
    </row>
    <row r="141" spans="1:38" s="136" customFormat="1" ht="12.75" customHeight="1" x14ac:dyDescent="0.2">
      <c r="A141" s="163"/>
      <c r="B141" s="164" t="s">
        <v>348</v>
      </c>
      <c r="C141" s="165" t="s">
        <v>349</v>
      </c>
      <c r="D141" s="163"/>
      <c r="E141" s="166"/>
      <c r="F141" s="138"/>
      <c r="G141" s="159"/>
      <c r="H141" s="159"/>
      <c r="I141" s="159"/>
      <c r="J141" s="159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60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61"/>
      <c r="AI141" s="161"/>
      <c r="AJ141" s="161"/>
      <c r="AK141" s="161"/>
      <c r="AL141" s="161"/>
    </row>
    <row r="142" spans="1:38" s="136" customFormat="1" ht="12.75" customHeight="1" x14ac:dyDescent="0.2">
      <c r="A142" s="167">
        <v>89</v>
      </c>
      <c r="B142" s="168" t="s">
        <v>350</v>
      </c>
      <c r="C142" s="169" t="s">
        <v>351</v>
      </c>
      <c r="D142" s="167" t="s">
        <v>6</v>
      </c>
      <c r="E142" s="170">
        <v>34.4</v>
      </c>
      <c r="F142" s="138"/>
      <c r="G142" s="147"/>
      <c r="H142" s="147"/>
      <c r="I142" s="147"/>
      <c r="J142" s="147"/>
      <c r="K142" s="138">
        <f t="shared" si="99"/>
        <v>0</v>
      </c>
      <c r="L142" s="138"/>
      <c r="M142" s="138">
        <f t="shared" si="100"/>
        <v>0</v>
      </c>
      <c r="N142" s="147"/>
      <c r="O142" s="147"/>
      <c r="P142" s="147"/>
      <c r="Q142" s="138">
        <f t="shared" si="101"/>
        <v>0</v>
      </c>
      <c r="R142" s="138"/>
      <c r="S142" s="138">
        <f t="shared" si="102"/>
        <v>0</v>
      </c>
      <c r="T142" s="138">
        <f t="shared" si="103"/>
        <v>0</v>
      </c>
      <c r="U142" s="138">
        <f t="shared" si="104"/>
        <v>0</v>
      </c>
      <c r="V142" s="145"/>
      <c r="W142" s="138">
        <f>K142*E142</f>
        <v>0</v>
      </c>
      <c r="X142" s="138">
        <f>M142*E142</f>
        <v>0</v>
      </c>
      <c r="Y142" s="138">
        <f>(N142+O142+P142)*E142</f>
        <v>0</v>
      </c>
      <c r="Z142" s="138">
        <f>S142*E142</f>
        <v>0</v>
      </c>
      <c r="AA142" s="138">
        <f>T142*E142</f>
        <v>0</v>
      </c>
      <c r="AB142" s="138">
        <f t="shared" si="105"/>
        <v>0</v>
      </c>
      <c r="AC142" s="138"/>
      <c r="AD142" s="138">
        <f t="shared" si="106"/>
        <v>0</v>
      </c>
      <c r="AE142" s="138">
        <f t="shared" si="107"/>
        <v>0</v>
      </c>
      <c r="AF142" s="138">
        <f t="shared" si="108"/>
        <v>0</v>
      </c>
      <c r="AG142" s="138">
        <f t="shared" si="109"/>
        <v>0</v>
      </c>
    </row>
    <row r="143" spans="1:38" s="136" customFormat="1" ht="12.75" customHeight="1" x14ac:dyDescent="0.2">
      <c r="A143" s="163"/>
      <c r="B143" s="164" t="s">
        <v>352</v>
      </c>
      <c r="C143" s="165" t="s">
        <v>353</v>
      </c>
      <c r="D143" s="163"/>
      <c r="E143" s="166"/>
      <c r="F143" s="138"/>
      <c r="G143" s="159"/>
      <c r="H143" s="159"/>
      <c r="I143" s="159"/>
      <c r="J143" s="159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60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61"/>
      <c r="AI143" s="161"/>
    </row>
    <row r="144" spans="1:38" s="136" customFormat="1" ht="12.75" customHeight="1" x14ac:dyDescent="0.2">
      <c r="A144" s="167">
        <v>90</v>
      </c>
      <c r="B144" s="168" t="s">
        <v>354</v>
      </c>
      <c r="C144" s="169" t="s">
        <v>355</v>
      </c>
      <c r="D144" s="167" t="s">
        <v>6</v>
      </c>
      <c r="E144" s="170">
        <v>49.494</v>
      </c>
      <c r="F144" s="137"/>
      <c r="G144" s="147"/>
      <c r="H144" s="147"/>
      <c r="I144" s="147"/>
      <c r="J144" s="147"/>
      <c r="K144" s="138">
        <f t="shared" si="99"/>
        <v>0</v>
      </c>
      <c r="L144" s="138"/>
      <c r="M144" s="138">
        <f t="shared" si="100"/>
        <v>0</v>
      </c>
      <c r="N144" s="147"/>
      <c r="O144" s="147"/>
      <c r="P144" s="147"/>
      <c r="Q144" s="138">
        <f t="shared" si="101"/>
        <v>0</v>
      </c>
      <c r="R144" s="138"/>
      <c r="S144" s="138">
        <f t="shared" si="102"/>
        <v>0</v>
      </c>
      <c r="T144" s="138">
        <f t="shared" si="103"/>
        <v>0</v>
      </c>
      <c r="U144" s="138">
        <f t="shared" si="104"/>
        <v>0</v>
      </c>
      <c r="V144" s="145"/>
      <c r="W144" s="138">
        <f>K144*E144</f>
        <v>0</v>
      </c>
      <c r="X144" s="138">
        <f>M144*E144</f>
        <v>0</v>
      </c>
      <c r="Y144" s="138">
        <f>(N144+O144+P144)*E144</f>
        <v>0</v>
      </c>
      <c r="Z144" s="138">
        <f>S144*E144</f>
        <v>0</v>
      </c>
      <c r="AA144" s="138">
        <f>T144*E144</f>
        <v>0</v>
      </c>
      <c r="AB144" s="138">
        <f t="shared" si="105"/>
        <v>0</v>
      </c>
      <c r="AC144" s="138"/>
      <c r="AD144" s="138">
        <f t="shared" si="106"/>
        <v>0</v>
      </c>
      <c r="AE144" s="138">
        <f t="shared" si="107"/>
        <v>0</v>
      </c>
      <c r="AF144" s="138">
        <f t="shared" si="108"/>
        <v>0</v>
      </c>
      <c r="AG144" s="138">
        <f t="shared" si="109"/>
        <v>0</v>
      </c>
    </row>
    <row r="145" spans="1:38" s="136" customFormat="1" ht="12.75" customHeight="1" x14ac:dyDescent="0.2">
      <c r="A145" s="167">
        <v>91</v>
      </c>
      <c r="B145" s="168" t="s">
        <v>356</v>
      </c>
      <c r="C145" s="169" t="s">
        <v>357</v>
      </c>
      <c r="D145" s="167" t="s">
        <v>358</v>
      </c>
      <c r="E145" s="170">
        <v>7</v>
      </c>
      <c r="F145" s="138"/>
      <c r="G145" s="147"/>
      <c r="H145" s="147"/>
      <c r="I145" s="147"/>
      <c r="J145" s="147"/>
      <c r="K145" s="138">
        <f t="shared" si="99"/>
        <v>0</v>
      </c>
      <c r="L145" s="138"/>
      <c r="M145" s="138">
        <f t="shared" si="100"/>
        <v>0</v>
      </c>
      <c r="N145" s="147"/>
      <c r="O145" s="147"/>
      <c r="P145" s="147"/>
      <c r="Q145" s="138">
        <f t="shared" si="101"/>
        <v>0</v>
      </c>
      <c r="R145" s="138"/>
      <c r="S145" s="138">
        <f t="shared" si="102"/>
        <v>0</v>
      </c>
      <c r="T145" s="138">
        <f t="shared" si="103"/>
        <v>0</v>
      </c>
      <c r="U145" s="138">
        <f t="shared" si="104"/>
        <v>0</v>
      </c>
      <c r="V145" s="145"/>
      <c r="W145" s="138">
        <f>K145*E145</f>
        <v>0</v>
      </c>
      <c r="X145" s="138">
        <f>M145*E145</f>
        <v>0</v>
      </c>
      <c r="Y145" s="138">
        <f>(N145+O145+P145)*E145</f>
        <v>0</v>
      </c>
      <c r="Z145" s="138">
        <f>S145*E145</f>
        <v>0</v>
      </c>
      <c r="AA145" s="138">
        <f>T145*E145</f>
        <v>0</v>
      </c>
      <c r="AB145" s="138">
        <f t="shared" si="105"/>
        <v>0</v>
      </c>
      <c r="AC145" s="138"/>
      <c r="AD145" s="138">
        <f t="shared" si="106"/>
        <v>0</v>
      </c>
      <c r="AE145" s="138">
        <f t="shared" si="107"/>
        <v>0</v>
      </c>
      <c r="AF145" s="138">
        <f t="shared" si="108"/>
        <v>0</v>
      </c>
      <c r="AG145" s="138">
        <f t="shared" si="109"/>
        <v>0</v>
      </c>
    </row>
    <row r="146" spans="1:38" s="136" customFormat="1" ht="12.75" customHeight="1" x14ac:dyDescent="0.2">
      <c r="A146" s="163"/>
      <c r="B146" s="164" t="s">
        <v>359</v>
      </c>
      <c r="C146" s="165" t="s">
        <v>360</v>
      </c>
      <c r="D146" s="163"/>
      <c r="E146" s="166"/>
      <c r="F146" s="138"/>
      <c r="G146" s="159"/>
      <c r="H146" s="159"/>
      <c r="I146" s="159"/>
      <c r="J146" s="159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60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61"/>
      <c r="AI146" s="161"/>
      <c r="AJ146" s="161"/>
      <c r="AK146" s="161"/>
    </row>
    <row r="147" spans="1:38" s="136" customFormat="1" ht="12.75" customHeight="1" x14ac:dyDescent="0.2">
      <c r="A147" s="167">
        <v>92</v>
      </c>
      <c r="B147" s="168" t="s">
        <v>361</v>
      </c>
      <c r="C147" s="169" t="s">
        <v>362</v>
      </c>
      <c r="D147" s="167" t="s">
        <v>108</v>
      </c>
      <c r="E147" s="170">
        <v>64.38</v>
      </c>
      <c r="F147" s="137"/>
      <c r="G147" s="147"/>
      <c r="H147" s="147"/>
      <c r="I147" s="147"/>
      <c r="J147" s="147"/>
      <c r="K147" s="138">
        <f t="shared" si="99"/>
        <v>0</v>
      </c>
      <c r="L147" s="138"/>
      <c r="M147" s="138">
        <f t="shared" si="100"/>
        <v>0</v>
      </c>
      <c r="N147" s="147"/>
      <c r="O147" s="147"/>
      <c r="P147" s="147"/>
      <c r="Q147" s="138">
        <f t="shared" si="101"/>
        <v>0</v>
      </c>
      <c r="R147" s="138"/>
      <c r="S147" s="138">
        <f t="shared" si="102"/>
        <v>0</v>
      </c>
      <c r="T147" s="138">
        <f t="shared" si="103"/>
        <v>0</v>
      </c>
      <c r="U147" s="138">
        <f t="shared" si="104"/>
        <v>0</v>
      </c>
      <c r="V147" s="145"/>
      <c r="W147" s="138">
        <f>K147*E147</f>
        <v>0</v>
      </c>
      <c r="X147" s="138">
        <f>M147*E147</f>
        <v>0</v>
      </c>
      <c r="Y147" s="138">
        <f>(N147+O147+P147)*E147</f>
        <v>0</v>
      </c>
      <c r="Z147" s="138">
        <f>S147*E147</f>
        <v>0</v>
      </c>
      <c r="AA147" s="138">
        <f>T147*E147</f>
        <v>0</v>
      </c>
      <c r="AB147" s="138">
        <f t="shared" si="105"/>
        <v>0</v>
      </c>
      <c r="AC147" s="138"/>
      <c r="AD147" s="138">
        <f t="shared" si="106"/>
        <v>0</v>
      </c>
      <c r="AE147" s="138">
        <f t="shared" si="107"/>
        <v>0</v>
      </c>
      <c r="AF147" s="138">
        <f t="shared" si="108"/>
        <v>0</v>
      </c>
      <c r="AG147" s="138">
        <f t="shared" si="109"/>
        <v>0</v>
      </c>
    </row>
    <row r="148" spans="1:38" s="136" customFormat="1" ht="12.75" customHeight="1" x14ac:dyDescent="0.2">
      <c r="A148" s="175">
        <v>93</v>
      </c>
      <c r="B148" s="176" t="s">
        <v>363</v>
      </c>
      <c r="C148" s="177" t="s">
        <v>364</v>
      </c>
      <c r="D148" s="175" t="s">
        <v>6</v>
      </c>
      <c r="E148" s="170">
        <v>34.61</v>
      </c>
      <c r="F148" s="138"/>
      <c r="G148" s="147"/>
      <c r="H148" s="147"/>
      <c r="I148" s="147"/>
      <c r="J148" s="147"/>
      <c r="K148" s="138">
        <f t="shared" si="99"/>
        <v>0</v>
      </c>
      <c r="L148" s="138"/>
      <c r="M148" s="138">
        <f t="shared" si="100"/>
        <v>0</v>
      </c>
      <c r="N148" s="147"/>
      <c r="O148" s="147"/>
      <c r="P148" s="147"/>
      <c r="Q148" s="138">
        <f t="shared" si="101"/>
        <v>0</v>
      </c>
      <c r="R148" s="138"/>
      <c r="S148" s="138">
        <f t="shared" si="102"/>
        <v>0</v>
      </c>
      <c r="T148" s="138">
        <f t="shared" si="103"/>
        <v>0</v>
      </c>
      <c r="U148" s="138">
        <f t="shared" si="104"/>
        <v>0</v>
      </c>
      <c r="V148" s="145"/>
      <c r="W148" s="138">
        <f>K148*E148</f>
        <v>0</v>
      </c>
      <c r="X148" s="138">
        <f>M148*E148</f>
        <v>0</v>
      </c>
      <c r="Y148" s="138">
        <f>(N148+O148+P148)*E148</f>
        <v>0</v>
      </c>
      <c r="Z148" s="138">
        <f>S148*E148</f>
        <v>0</v>
      </c>
      <c r="AA148" s="138">
        <f>T148*E148</f>
        <v>0</v>
      </c>
      <c r="AB148" s="138">
        <f t="shared" si="105"/>
        <v>0</v>
      </c>
      <c r="AC148" s="138"/>
      <c r="AD148" s="138">
        <f t="shared" si="106"/>
        <v>0</v>
      </c>
      <c r="AE148" s="138">
        <f t="shared" si="107"/>
        <v>0</v>
      </c>
      <c r="AF148" s="138">
        <f t="shared" si="108"/>
        <v>0</v>
      </c>
      <c r="AG148" s="138">
        <f t="shared" si="109"/>
        <v>0</v>
      </c>
    </row>
    <row r="149" spans="1:38" s="136" customFormat="1" ht="12.75" customHeight="1" x14ac:dyDescent="0.2">
      <c r="A149" s="175">
        <v>94</v>
      </c>
      <c r="B149" s="176" t="s">
        <v>365</v>
      </c>
      <c r="C149" s="177" t="s">
        <v>366</v>
      </c>
      <c r="D149" s="175" t="s">
        <v>108</v>
      </c>
      <c r="E149" s="170">
        <v>218.74</v>
      </c>
      <c r="F149" s="137"/>
      <c r="G149" s="147"/>
      <c r="H149" s="147"/>
      <c r="I149" s="147"/>
      <c r="J149" s="147"/>
      <c r="K149" s="138">
        <f t="shared" si="99"/>
        <v>0</v>
      </c>
      <c r="L149" s="138"/>
      <c r="M149" s="138">
        <f t="shared" si="100"/>
        <v>0</v>
      </c>
      <c r="N149" s="147"/>
      <c r="O149" s="147"/>
      <c r="P149" s="147"/>
      <c r="Q149" s="138">
        <f t="shared" si="101"/>
        <v>0</v>
      </c>
      <c r="R149" s="138"/>
      <c r="S149" s="138">
        <f t="shared" si="102"/>
        <v>0</v>
      </c>
      <c r="T149" s="138">
        <f t="shared" si="103"/>
        <v>0</v>
      </c>
      <c r="U149" s="138">
        <f t="shared" si="104"/>
        <v>0</v>
      </c>
      <c r="V149" s="145"/>
      <c r="W149" s="138">
        <f>K149*E149</f>
        <v>0</v>
      </c>
      <c r="X149" s="138">
        <f>M149*E149</f>
        <v>0</v>
      </c>
      <c r="Y149" s="138">
        <f>(N149+O149+P149)*E149</f>
        <v>0</v>
      </c>
      <c r="Z149" s="138">
        <f>S149*E149</f>
        <v>0</v>
      </c>
      <c r="AA149" s="138">
        <f>T149*E149</f>
        <v>0</v>
      </c>
      <c r="AB149" s="138">
        <f t="shared" si="105"/>
        <v>0</v>
      </c>
      <c r="AC149" s="138"/>
      <c r="AD149" s="138">
        <f t="shared" si="106"/>
        <v>0</v>
      </c>
      <c r="AE149" s="138">
        <f t="shared" si="107"/>
        <v>0</v>
      </c>
      <c r="AF149" s="138">
        <f t="shared" si="108"/>
        <v>0</v>
      </c>
      <c r="AG149" s="138">
        <f t="shared" si="109"/>
        <v>0</v>
      </c>
    </row>
    <row r="150" spans="1:38" s="136" customFormat="1" ht="12.75" customHeight="1" x14ac:dyDescent="0.2">
      <c r="A150" s="171"/>
      <c r="B150" s="172" t="s">
        <v>367</v>
      </c>
      <c r="C150" s="173" t="s">
        <v>368</v>
      </c>
      <c r="D150" s="171"/>
      <c r="E150" s="166"/>
      <c r="F150" s="138"/>
      <c r="G150" s="159"/>
      <c r="H150" s="159"/>
      <c r="I150" s="159"/>
      <c r="J150" s="159"/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60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61"/>
      <c r="AI150" s="161"/>
      <c r="AJ150" s="161"/>
    </row>
    <row r="151" spans="1:38" s="136" customFormat="1" ht="12.75" customHeight="1" x14ac:dyDescent="0.2">
      <c r="A151" s="175">
        <v>95</v>
      </c>
      <c r="B151" s="176" t="s">
        <v>369</v>
      </c>
      <c r="C151" s="177" t="s">
        <v>370</v>
      </c>
      <c r="D151" s="175" t="s">
        <v>3</v>
      </c>
      <c r="E151" s="170">
        <v>28.431000000000001</v>
      </c>
      <c r="F151" s="137"/>
      <c r="G151" s="147"/>
      <c r="H151" s="147"/>
      <c r="I151" s="147"/>
      <c r="J151" s="147"/>
      <c r="K151" s="138">
        <f t="shared" si="99"/>
        <v>0</v>
      </c>
      <c r="L151" s="138"/>
      <c r="M151" s="138">
        <f t="shared" si="100"/>
        <v>0</v>
      </c>
      <c r="N151" s="147"/>
      <c r="O151" s="147"/>
      <c r="P151" s="147"/>
      <c r="Q151" s="138">
        <f t="shared" si="101"/>
        <v>0</v>
      </c>
      <c r="R151" s="138"/>
      <c r="S151" s="138">
        <f t="shared" si="102"/>
        <v>0</v>
      </c>
      <c r="T151" s="138">
        <f t="shared" si="103"/>
        <v>0</v>
      </c>
      <c r="U151" s="138">
        <f t="shared" si="104"/>
        <v>0</v>
      </c>
      <c r="V151" s="145"/>
      <c r="W151" s="138">
        <f>K151*E151</f>
        <v>0</v>
      </c>
      <c r="X151" s="138">
        <f>M151*E151</f>
        <v>0</v>
      </c>
      <c r="Y151" s="138">
        <f>(N151+O151+P151)*E151</f>
        <v>0</v>
      </c>
      <c r="Z151" s="138">
        <f>S151*E151</f>
        <v>0</v>
      </c>
      <c r="AA151" s="138">
        <f>T151*E151</f>
        <v>0</v>
      </c>
      <c r="AB151" s="138">
        <f t="shared" si="105"/>
        <v>0</v>
      </c>
      <c r="AC151" s="138"/>
      <c r="AD151" s="138">
        <f t="shared" si="106"/>
        <v>0</v>
      </c>
      <c r="AE151" s="138">
        <f t="shared" si="107"/>
        <v>0</v>
      </c>
      <c r="AF151" s="138">
        <f t="shared" si="108"/>
        <v>0</v>
      </c>
      <c r="AG151" s="138">
        <f t="shared" si="109"/>
        <v>0</v>
      </c>
    </row>
    <row r="152" spans="1:38" s="136" customFormat="1" ht="12.75" customHeight="1" x14ac:dyDescent="0.2">
      <c r="A152" s="167">
        <v>96</v>
      </c>
      <c r="B152" s="168" t="s">
        <v>371</v>
      </c>
      <c r="C152" s="169" t="s">
        <v>372</v>
      </c>
      <c r="D152" s="167" t="s">
        <v>108</v>
      </c>
      <c r="E152" s="170">
        <v>45.33</v>
      </c>
      <c r="F152" s="138"/>
      <c r="G152" s="147"/>
      <c r="H152" s="147"/>
      <c r="I152" s="147"/>
      <c r="J152" s="147"/>
      <c r="K152" s="138">
        <f t="shared" si="99"/>
        <v>0</v>
      </c>
      <c r="L152" s="138"/>
      <c r="M152" s="138">
        <f t="shared" si="100"/>
        <v>0</v>
      </c>
      <c r="N152" s="147"/>
      <c r="O152" s="147"/>
      <c r="P152" s="147"/>
      <c r="Q152" s="138">
        <f t="shared" si="101"/>
        <v>0</v>
      </c>
      <c r="R152" s="138"/>
      <c r="S152" s="138">
        <f t="shared" si="102"/>
        <v>0</v>
      </c>
      <c r="T152" s="138">
        <f t="shared" si="103"/>
        <v>0</v>
      </c>
      <c r="U152" s="138">
        <f t="shared" si="104"/>
        <v>0</v>
      </c>
      <c r="V152" s="145"/>
      <c r="W152" s="138">
        <f>K152*E152</f>
        <v>0</v>
      </c>
      <c r="X152" s="138">
        <f>M152*E152</f>
        <v>0</v>
      </c>
      <c r="Y152" s="138">
        <f>(N152+O152+P152)*E152</f>
        <v>0</v>
      </c>
      <c r="Z152" s="138">
        <f>S152*E152</f>
        <v>0</v>
      </c>
      <c r="AA152" s="138">
        <f>T152*E152</f>
        <v>0</v>
      </c>
      <c r="AB152" s="138">
        <f t="shared" si="105"/>
        <v>0</v>
      </c>
      <c r="AC152" s="138"/>
      <c r="AD152" s="138">
        <f t="shared" si="106"/>
        <v>0</v>
      </c>
      <c r="AE152" s="138">
        <f t="shared" si="107"/>
        <v>0</v>
      </c>
      <c r="AF152" s="138">
        <f t="shared" si="108"/>
        <v>0</v>
      </c>
      <c r="AG152" s="138">
        <f t="shared" si="109"/>
        <v>0</v>
      </c>
    </row>
    <row r="153" spans="1:38" s="136" customFormat="1" ht="12.75" customHeight="1" x14ac:dyDescent="0.2">
      <c r="A153" s="167">
        <v>97</v>
      </c>
      <c r="B153" s="168" t="s">
        <v>373</v>
      </c>
      <c r="C153" s="169" t="s">
        <v>374</v>
      </c>
      <c r="D153" s="167" t="s">
        <v>108</v>
      </c>
      <c r="E153" s="170">
        <v>125.94</v>
      </c>
      <c r="F153" s="138"/>
      <c r="G153" s="147"/>
      <c r="H153" s="147"/>
      <c r="I153" s="147"/>
      <c r="J153" s="147"/>
      <c r="K153" s="138">
        <f t="shared" si="99"/>
        <v>0</v>
      </c>
      <c r="L153" s="138"/>
      <c r="M153" s="138">
        <f t="shared" si="100"/>
        <v>0</v>
      </c>
      <c r="N153" s="147"/>
      <c r="O153" s="147"/>
      <c r="P153" s="147"/>
      <c r="Q153" s="138">
        <f t="shared" si="101"/>
        <v>0</v>
      </c>
      <c r="R153" s="138"/>
      <c r="S153" s="138">
        <f t="shared" si="102"/>
        <v>0</v>
      </c>
      <c r="T153" s="138">
        <f t="shared" si="103"/>
        <v>0</v>
      </c>
      <c r="U153" s="138">
        <f t="shared" si="104"/>
        <v>0</v>
      </c>
      <c r="V153" s="145"/>
      <c r="W153" s="138">
        <f>K153*E153</f>
        <v>0</v>
      </c>
      <c r="X153" s="138">
        <f>M153*E153</f>
        <v>0</v>
      </c>
      <c r="Y153" s="138">
        <f>(N153+O153+P153)*E153</f>
        <v>0</v>
      </c>
      <c r="Z153" s="138">
        <f>S153*E153</f>
        <v>0</v>
      </c>
      <c r="AA153" s="138">
        <f>T153*E153</f>
        <v>0</v>
      </c>
      <c r="AB153" s="138">
        <f t="shared" si="105"/>
        <v>0</v>
      </c>
      <c r="AC153" s="138"/>
      <c r="AD153" s="138">
        <f t="shared" si="106"/>
        <v>0</v>
      </c>
      <c r="AE153" s="138">
        <f t="shared" si="107"/>
        <v>0</v>
      </c>
      <c r="AF153" s="138">
        <f t="shared" si="108"/>
        <v>0</v>
      </c>
      <c r="AG153" s="138">
        <f t="shared" si="109"/>
        <v>0</v>
      </c>
    </row>
    <row r="154" spans="1:38" s="136" customFormat="1" ht="12.75" customHeight="1" x14ac:dyDescent="0.2">
      <c r="A154" s="163"/>
      <c r="B154" s="164" t="s">
        <v>375</v>
      </c>
      <c r="C154" s="165" t="s">
        <v>376</v>
      </c>
      <c r="D154" s="163"/>
      <c r="E154" s="166"/>
      <c r="F154" s="137"/>
      <c r="G154" s="159"/>
      <c r="H154" s="159"/>
      <c r="I154" s="159"/>
      <c r="J154" s="159"/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60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61"/>
      <c r="AI154" s="161"/>
    </row>
    <row r="155" spans="1:38" s="136" customFormat="1" ht="12.75" customHeight="1" x14ac:dyDescent="0.2">
      <c r="A155" s="167">
        <v>98</v>
      </c>
      <c r="B155" s="168" t="s">
        <v>377</v>
      </c>
      <c r="C155" s="169" t="s">
        <v>378</v>
      </c>
      <c r="D155" s="167" t="s">
        <v>108</v>
      </c>
      <c r="E155" s="170">
        <v>70.650000000000006</v>
      </c>
      <c r="F155" s="138"/>
      <c r="G155" s="147"/>
      <c r="H155" s="147"/>
      <c r="I155" s="147"/>
      <c r="J155" s="147"/>
      <c r="K155" s="138">
        <f t="shared" si="99"/>
        <v>0</v>
      </c>
      <c r="L155" s="138"/>
      <c r="M155" s="138">
        <f t="shared" si="100"/>
        <v>0</v>
      </c>
      <c r="N155" s="147"/>
      <c r="O155" s="147"/>
      <c r="P155" s="147"/>
      <c r="Q155" s="138">
        <f t="shared" si="101"/>
        <v>0</v>
      </c>
      <c r="R155" s="138"/>
      <c r="S155" s="138">
        <f t="shared" si="102"/>
        <v>0</v>
      </c>
      <c r="T155" s="138">
        <f t="shared" si="103"/>
        <v>0</v>
      </c>
      <c r="U155" s="138">
        <f t="shared" si="104"/>
        <v>0</v>
      </c>
      <c r="V155" s="145"/>
      <c r="W155" s="138">
        <f>K155*E155</f>
        <v>0</v>
      </c>
      <c r="X155" s="138">
        <f>M155*E155</f>
        <v>0</v>
      </c>
      <c r="Y155" s="138">
        <f>(N155+O155+P155)*E155</f>
        <v>0</v>
      </c>
      <c r="Z155" s="138">
        <f>S155*E155</f>
        <v>0</v>
      </c>
      <c r="AA155" s="138">
        <f>T155*E155</f>
        <v>0</v>
      </c>
      <c r="AB155" s="138">
        <f t="shared" si="105"/>
        <v>0</v>
      </c>
      <c r="AC155" s="138"/>
      <c r="AD155" s="138">
        <f t="shared" si="106"/>
        <v>0</v>
      </c>
      <c r="AE155" s="138">
        <f t="shared" si="107"/>
        <v>0</v>
      </c>
      <c r="AF155" s="138">
        <f t="shared" si="108"/>
        <v>0</v>
      </c>
      <c r="AG155" s="138">
        <f t="shared" si="109"/>
        <v>0</v>
      </c>
    </row>
    <row r="156" spans="1:38" s="136" customFormat="1" ht="12.75" customHeight="1" x14ac:dyDescent="0.2">
      <c r="A156" s="167">
        <v>99</v>
      </c>
      <c r="B156" s="168" t="s">
        <v>379</v>
      </c>
      <c r="C156" s="169" t="s">
        <v>380</v>
      </c>
      <c r="D156" s="167" t="s">
        <v>108</v>
      </c>
      <c r="E156" s="170">
        <v>34.130000000000003</v>
      </c>
      <c r="F156" s="138"/>
      <c r="G156" s="147"/>
      <c r="H156" s="147"/>
      <c r="I156" s="147"/>
      <c r="J156" s="147"/>
      <c r="K156" s="138">
        <f t="shared" si="99"/>
        <v>0</v>
      </c>
      <c r="L156" s="138"/>
      <c r="M156" s="138">
        <f t="shared" si="100"/>
        <v>0</v>
      </c>
      <c r="N156" s="147"/>
      <c r="O156" s="147"/>
      <c r="P156" s="147"/>
      <c r="Q156" s="138">
        <f t="shared" si="101"/>
        <v>0</v>
      </c>
      <c r="R156" s="138"/>
      <c r="S156" s="138">
        <f t="shared" si="102"/>
        <v>0</v>
      </c>
      <c r="T156" s="138">
        <f t="shared" si="103"/>
        <v>0</v>
      </c>
      <c r="U156" s="138">
        <f t="shared" si="104"/>
        <v>0</v>
      </c>
      <c r="V156" s="145"/>
      <c r="W156" s="138">
        <f>K156*E156</f>
        <v>0</v>
      </c>
      <c r="X156" s="138">
        <f>M156*E156</f>
        <v>0</v>
      </c>
      <c r="Y156" s="138">
        <f>(N156+O156+P156)*E156</f>
        <v>0</v>
      </c>
      <c r="Z156" s="138">
        <f>S156*E156</f>
        <v>0</v>
      </c>
      <c r="AA156" s="138">
        <f>T156*E156</f>
        <v>0</v>
      </c>
      <c r="AB156" s="138">
        <f t="shared" si="105"/>
        <v>0</v>
      </c>
      <c r="AC156" s="138"/>
      <c r="AD156" s="138">
        <f t="shared" si="106"/>
        <v>0</v>
      </c>
      <c r="AE156" s="138">
        <f t="shared" si="107"/>
        <v>0</v>
      </c>
      <c r="AF156" s="138">
        <f t="shared" si="108"/>
        <v>0</v>
      </c>
      <c r="AG156" s="138">
        <f t="shared" si="109"/>
        <v>0</v>
      </c>
    </row>
    <row r="157" spans="1:38" s="136" customFormat="1" ht="12.75" customHeight="1" x14ac:dyDescent="0.2">
      <c r="A157" s="163"/>
      <c r="B157" s="164" t="s">
        <v>381</v>
      </c>
      <c r="C157" s="165" t="s">
        <v>382</v>
      </c>
      <c r="D157" s="163"/>
      <c r="E157" s="166"/>
      <c r="F157" s="138"/>
      <c r="G157" s="159"/>
      <c r="H157" s="159"/>
      <c r="I157" s="159"/>
      <c r="J157" s="159"/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60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61"/>
      <c r="AI157" s="161"/>
    </row>
    <row r="158" spans="1:38" s="136" customFormat="1" ht="12.75" customHeight="1" x14ac:dyDescent="0.2">
      <c r="A158" s="167">
        <v>100</v>
      </c>
      <c r="B158" s="168" t="s">
        <v>383</v>
      </c>
      <c r="C158" s="169" t="s">
        <v>384</v>
      </c>
      <c r="D158" s="167" t="s">
        <v>108</v>
      </c>
      <c r="E158" s="170">
        <v>7.2</v>
      </c>
      <c r="F158" s="137"/>
      <c r="G158" s="147"/>
      <c r="H158" s="147"/>
      <c r="I158" s="147"/>
      <c r="J158" s="147"/>
      <c r="K158" s="138">
        <f t="shared" si="99"/>
        <v>0</v>
      </c>
      <c r="L158" s="138"/>
      <c r="M158" s="138">
        <f t="shared" si="100"/>
        <v>0</v>
      </c>
      <c r="N158" s="147"/>
      <c r="O158" s="147"/>
      <c r="P158" s="147"/>
      <c r="Q158" s="138">
        <f t="shared" si="101"/>
        <v>0</v>
      </c>
      <c r="R158" s="138"/>
      <c r="S158" s="138">
        <f t="shared" si="102"/>
        <v>0</v>
      </c>
      <c r="T158" s="138">
        <f t="shared" si="103"/>
        <v>0</v>
      </c>
      <c r="U158" s="138">
        <f t="shared" si="104"/>
        <v>0</v>
      </c>
      <c r="V158" s="145"/>
      <c r="W158" s="138">
        <f>K158*E158</f>
        <v>0</v>
      </c>
      <c r="X158" s="138">
        <f>M158*E158</f>
        <v>0</v>
      </c>
      <c r="Y158" s="138">
        <f>(N158+O158+P158)*E158</f>
        <v>0</v>
      </c>
      <c r="Z158" s="138">
        <f>S158*E158</f>
        <v>0</v>
      </c>
      <c r="AA158" s="138">
        <f>T158*E158</f>
        <v>0</v>
      </c>
      <c r="AB158" s="138">
        <f t="shared" si="105"/>
        <v>0</v>
      </c>
      <c r="AC158" s="138"/>
      <c r="AD158" s="138">
        <f t="shared" si="106"/>
        <v>0</v>
      </c>
      <c r="AE158" s="138">
        <f t="shared" si="107"/>
        <v>0</v>
      </c>
      <c r="AF158" s="138">
        <f t="shared" si="108"/>
        <v>0</v>
      </c>
      <c r="AG158" s="138">
        <f t="shared" si="109"/>
        <v>0</v>
      </c>
    </row>
    <row r="159" spans="1:38" s="136" customFormat="1" ht="12.75" customHeight="1" x14ac:dyDescent="0.2">
      <c r="A159" s="163"/>
      <c r="B159" s="164" t="s">
        <v>385</v>
      </c>
      <c r="C159" s="165" t="s">
        <v>386</v>
      </c>
      <c r="D159" s="163"/>
      <c r="E159" s="166"/>
      <c r="F159" s="138"/>
      <c r="G159" s="159"/>
      <c r="H159" s="159"/>
      <c r="I159" s="159"/>
      <c r="J159" s="159"/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60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61"/>
      <c r="AI159" s="161"/>
      <c r="AJ159" s="161"/>
      <c r="AK159" s="161"/>
      <c r="AL159" s="161"/>
    </row>
    <row r="160" spans="1:38" s="136" customFormat="1" ht="12.75" customHeight="1" x14ac:dyDescent="0.2">
      <c r="A160" s="167">
        <v>101</v>
      </c>
      <c r="B160" s="168" t="s">
        <v>387</v>
      </c>
      <c r="C160" s="169" t="s">
        <v>388</v>
      </c>
      <c r="D160" s="167" t="s">
        <v>3</v>
      </c>
      <c r="E160" s="170">
        <v>119.465</v>
      </c>
      <c r="F160" s="138"/>
      <c r="G160" s="147"/>
      <c r="H160" s="147"/>
      <c r="I160" s="147"/>
      <c r="J160" s="147"/>
      <c r="K160" s="138">
        <f t="shared" si="99"/>
        <v>0</v>
      </c>
      <c r="L160" s="138"/>
      <c r="M160" s="138">
        <f t="shared" si="100"/>
        <v>0</v>
      </c>
      <c r="N160" s="147"/>
      <c r="O160" s="147"/>
      <c r="P160" s="147"/>
      <c r="Q160" s="138">
        <f t="shared" si="101"/>
        <v>0</v>
      </c>
      <c r="R160" s="138"/>
      <c r="S160" s="138">
        <f t="shared" si="102"/>
        <v>0</v>
      </c>
      <c r="T160" s="138">
        <f t="shared" si="103"/>
        <v>0</v>
      </c>
      <c r="U160" s="138">
        <f t="shared" si="104"/>
        <v>0</v>
      </c>
      <c r="V160" s="145"/>
      <c r="W160" s="138">
        <f>K160*E160</f>
        <v>0</v>
      </c>
      <c r="X160" s="138">
        <f>M160*E160</f>
        <v>0</v>
      </c>
      <c r="Y160" s="138">
        <f>(N160+O160+P160)*E160</f>
        <v>0</v>
      </c>
      <c r="Z160" s="138">
        <f>S160*E160</f>
        <v>0</v>
      </c>
      <c r="AA160" s="138">
        <f>T160*E160</f>
        <v>0</v>
      </c>
      <c r="AB160" s="138">
        <f t="shared" si="105"/>
        <v>0</v>
      </c>
      <c r="AC160" s="138"/>
      <c r="AD160" s="138">
        <f t="shared" si="106"/>
        <v>0</v>
      </c>
      <c r="AE160" s="138">
        <f t="shared" si="107"/>
        <v>0</v>
      </c>
      <c r="AF160" s="138">
        <f t="shared" si="108"/>
        <v>0</v>
      </c>
      <c r="AG160" s="138">
        <f t="shared" si="109"/>
        <v>0</v>
      </c>
    </row>
    <row r="161" spans="1:38" s="136" customFormat="1" ht="12.75" customHeight="1" x14ac:dyDescent="0.2">
      <c r="A161" s="167">
        <v>102</v>
      </c>
      <c r="B161" s="168" t="s">
        <v>389</v>
      </c>
      <c r="C161" s="169" t="s">
        <v>390</v>
      </c>
      <c r="D161" s="167" t="s">
        <v>108</v>
      </c>
      <c r="E161" s="170">
        <v>44.98</v>
      </c>
      <c r="F161" s="138"/>
      <c r="G161" s="147"/>
      <c r="H161" s="147"/>
      <c r="I161" s="147"/>
      <c r="J161" s="147"/>
      <c r="K161" s="138">
        <f t="shared" ref="K161:K223" si="110">SUM(G161:J161)</f>
        <v>0</v>
      </c>
      <c r="L161" s="138"/>
      <c r="M161" s="138">
        <f t="shared" ref="M161:M223" si="111">G161*$G$3+H161*$H$3+I161*$I$3+J161*$J$3</f>
        <v>0</v>
      </c>
      <c r="N161" s="147"/>
      <c r="O161" s="147"/>
      <c r="P161" s="147"/>
      <c r="Q161" s="138">
        <f t="shared" ref="Q161:Q223" si="112">SUM(M161:P161)</f>
        <v>0</v>
      </c>
      <c r="R161" s="138"/>
      <c r="S161" s="138">
        <f t="shared" ref="S161:S223" si="113">Q161*$S$3</f>
        <v>0</v>
      </c>
      <c r="T161" s="138">
        <f t="shared" ref="T161:T223" si="114">(Q161+S161)*$T$3</f>
        <v>0</v>
      </c>
      <c r="U161" s="138">
        <f t="shared" ref="U161:U223" si="115">Q161+S161+T161</f>
        <v>0</v>
      </c>
      <c r="V161" s="145"/>
      <c r="W161" s="138">
        <f>K161*E161</f>
        <v>0</v>
      </c>
      <c r="X161" s="138">
        <f>M161*E161</f>
        <v>0</v>
      </c>
      <c r="Y161" s="138">
        <f>(N161+O161+P161)*E161</f>
        <v>0</v>
      </c>
      <c r="Z161" s="138">
        <f>S161*E161</f>
        <v>0</v>
      </c>
      <c r="AA161" s="138">
        <f>T161*E161</f>
        <v>0</v>
      </c>
      <c r="AB161" s="138">
        <f t="shared" ref="AB161:AB223" si="116">SUM(X161:AA161)</f>
        <v>0</v>
      </c>
      <c r="AC161" s="138"/>
      <c r="AD161" s="138">
        <f t="shared" ref="AD161:AD223" si="117">G161*$E161</f>
        <v>0</v>
      </c>
      <c r="AE161" s="138">
        <f t="shared" ref="AE161:AE223" si="118">H161*$E161</f>
        <v>0</v>
      </c>
      <c r="AF161" s="138">
        <f t="shared" ref="AF161:AF223" si="119">I161*$E161</f>
        <v>0</v>
      </c>
      <c r="AG161" s="138">
        <f t="shared" ref="AG161:AG223" si="120">J161*$E161</f>
        <v>0</v>
      </c>
    </row>
    <row r="162" spans="1:38" s="136" customFormat="1" ht="12.75" customHeight="1" x14ac:dyDescent="0.2">
      <c r="A162" s="167">
        <v>103</v>
      </c>
      <c r="B162" s="168" t="s">
        <v>391</v>
      </c>
      <c r="C162" s="169" t="s">
        <v>392</v>
      </c>
      <c r="D162" s="167" t="s">
        <v>108</v>
      </c>
      <c r="E162" s="170">
        <v>34.19</v>
      </c>
      <c r="F162" s="138"/>
      <c r="G162" s="147"/>
      <c r="H162" s="147"/>
      <c r="I162" s="147"/>
      <c r="J162" s="147"/>
      <c r="K162" s="138">
        <f t="shared" si="110"/>
        <v>0</v>
      </c>
      <c r="L162" s="138"/>
      <c r="M162" s="138">
        <f t="shared" si="111"/>
        <v>0</v>
      </c>
      <c r="N162" s="147"/>
      <c r="O162" s="147"/>
      <c r="P162" s="147"/>
      <c r="Q162" s="138">
        <f t="shared" si="112"/>
        <v>0</v>
      </c>
      <c r="R162" s="138"/>
      <c r="S162" s="138">
        <f t="shared" si="113"/>
        <v>0</v>
      </c>
      <c r="T162" s="138">
        <f t="shared" si="114"/>
        <v>0</v>
      </c>
      <c r="U162" s="138">
        <f t="shared" si="115"/>
        <v>0</v>
      </c>
      <c r="V162" s="145"/>
      <c r="W162" s="138">
        <f>K162*E162</f>
        <v>0</v>
      </c>
      <c r="X162" s="138">
        <f>M162*E162</f>
        <v>0</v>
      </c>
      <c r="Y162" s="138">
        <f>(N162+O162+P162)*E162</f>
        <v>0</v>
      </c>
      <c r="Z162" s="138">
        <f>S162*E162</f>
        <v>0</v>
      </c>
      <c r="AA162" s="138">
        <f>T162*E162</f>
        <v>0</v>
      </c>
      <c r="AB162" s="138">
        <f t="shared" si="116"/>
        <v>0</v>
      </c>
      <c r="AC162" s="138"/>
      <c r="AD162" s="138">
        <f t="shared" si="117"/>
        <v>0</v>
      </c>
      <c r="AE162" s="138">
        <f t="shared" si="118"/>
        <v>0</v>
      </c>
      <c r="AF162" s="138">
        <f t="shared" si="119"/>
        <v>0</v>
      </c>
      <c r="AG162" s="138">
        <f t="shared" si="120"/>
        <v>0</v>
      </c>
    </row>
    <row r="163" spans="1:38" s="136" customFormat="1" ht="12.75" customHeight="1" x14ac:dyDescent="0.2">
      <c r="A163" s="167">
        <v>104</v>
      </c>
      <c r="B163" s="168" t="s">
        <v>393</v>
      </c>
      <c r="C163" s="169" t="s">
        <v>394</v>
      </c>
      <c r="D163" s="167" t="s">
        <v>108</v>
      </c>
      <c r="E163" s="170">
        <v>223.07</v>
      </c>
      <c r="F163" s="138"/>
      <c r="G163" s="147"/>
      <c r="H163" s="147"/>
      <c r="I163" s="147"/>
      <c r="J163" s="147"/>
      <c r="K163" s="138">
        <f t="shared" si="110"/>
        <v>0</v>
      </c>
      <c r="L163" s="138"/>
      <c r="M163" s="138">
        <f t="shared" si="111"/>
        <v>0</v>
      </c>
      <c r="N163" s="147"/>
      <c r="O163" s="147"/>
      <c r="P163" s="147"/>
      <c r="Q163" s="138">
        <f t="shared" si="112"/>
        <v>0</v>
      </c>
      <c r="R163" s="138"/>
      <c r="S163" s="138">
        <f t="shared" si="113"/>
        <v>0</v>
      </c>
      <c r="T163" s="138">
        <f t="shared" si="114"/>
        <v>0</v>
      </c>
      <c r="U163" s="138">
        <f t="shared" si="115"/>
        <v>0</v>
      </c>
      <c r="V163" s="145"/>
      <c r="W163" s="138">
        <f>K163*E163</f>
        <v>0</v>
      </c>
      <c r="X163" s="138">
        <f>M163*E163</f>
        <v>0</v>
      </c>
      <c r="Y163" s="138">
        <f>(N163+O163+P163)*E163</f>
        <v>0</v>
      </c>
      <c r="Z163" s="138">
        <f>S163*E163</f>
        <v>0</v>
      </c>
      <c r="AA163" s="138">
        <f>T163*E163</f>
        <v>0</v>
      </c>
      <c r="AB163" s="138">
        <f t="shared" si="116"/>
        <v>0</v>
      </c>
      <c r="AC163" s="138"/>
      <c r="AD163" s="138">
        <f t="shared" si="117"/>
        <v>0</v>
      </c>
      <c r="AE163" s="138">
        <f t="shared" si="118"/>
        <v>0</v>
      </c>
      <c r="AF163" s="138">
        <f t="shared" si="119"/>
        <v>0</v>
      </c>
      <c r="AG163" s="138">
        <f t="shared" si="120"/>
        <v>0</v>
      </c>
    </row>
    <row r="164" spans="1:38" s="136" customFormat="1" ht="12.75" customHeight="1" x14ac:dyDescent="0.2">
      <c r="A164" s="167">
        <v>105</v>
      </c>
      <c r="B164" s="168" t="s">
        <v>395</v>
      </c>
      <c r="C164" s="169" t="s">
        <v>396</v>
      </c>
      <c r="D164" s="167" t="s">
        <v>108</v>
      </c>
      <c r="E164" s="170">
        <v>644.97</v>
      </c>
      <c r="F164" s="138"/>
      <c r="G164" s="147"/>
      <c r="H164" s="147"/>
      <c r="I164" s="147"/>
      <c r="J164" s="147"/>
      <c r="K164" s="138">
        <f t="shared" si="110"/>
        <v>0</v>
      </c>
      <c r="L164" s="138"/>
      <c r="M164" s="138">
        <f t="shared" si="111"/>
        <v>0</v>
      </c>
      <c r="N164" s="147"/>
      <c r="O164" s="147"/>
      <c r="P164" s="147"/>
      <c r="Q164" s="138">
        <f t="shared" si="112"/>
        <v>0</v>
      </c>
      <c r="R164" s="138"/>
      <c r="S164" s="138">
        <f t="shared" si="113"/>
        <v>0</v>
      </c>
      <c r="T164" s="138">
        <f t="shared" si="114"/>
        <v>0</v>
      </c>
      <c r="U164" s="138">
        <f t="shared" si="115"/>
        <v>0</v>
      </c>
      <c r="V164" s="145"/>
      <c r="W164" s="138">
        <f>K164*E164</f>
        <v>0</v>
      </c>
      <c r="X164" s="138">
        <f>M164*E164</f>
        <v>0</v>
      </c>
      <c r="Y164" s="138">
        <f>(N164+O164+P164)*E164</f>
        <v>0</v>
      </c>
      <c r="Z164" s="138">
        <f>S164*E164</f>
        <v>0</v>
      </c>
      <c r="AA164" s="138">
        <f>T164*E164</f>
        <v>0</v>
      </c>
      <c r="AB164" s="138">
        <f t="shared" si="116"/>
        <v>0</v>
      </c>
      <c r="AC164" s="138"/>
      <c r="AD164" s="138">
        <f t="shared" si="117"/>
        <v>0</v>
      </c>
      <c r="AE164" s="138">
        <f t="shared" si="118"/>
        <v>0</v>
      </c>
      <c r="AF164" s="138">
        <f t="shared" si="119"/>
        <v>0</v>
      </c>
      <c r="AG164" s="138">
        <f t="shared" si="120"/>
        <v>0</v>
      </c>
    </row>
    <row r="165" spans="1:38" s="136" customFormat="1" ht="12.75" customHeight="1" x14ac:dyDescent="0.2">
      <c r="A165" s="167">
        <v>106</v>
      </c>
      <c r="B165" s="168" t="s">
        <v>240</v>
      </c>
      <c r="C165" s="169" t="s">
        <v>241</v>
      </c>
      <c r="D165" s="167" t="s">
        <v>3</v>
      </c>
      <c r="E165" s="170">
        <v>25.721</v>
      </c>
      <c r="F165" s="138"/>
      <c r="G165" s="147"/>
      <c r="H165" s="147"/>
      <c r="I165" s="147"/>
      <c r="J165" s="147"/>
      <c r="K165" s="138">
        <f t="shared" si="110"/>
        <v>0</v>
      </c>
      <c r="L165" s="138"/>
      <c r="M165" s="138">
        <f t="shared" si="111"/>
        <v>0</v>
      </c>
      <c r="N165" s="147"/>
      <c r="O165" s="147"/>
      <c r="P165" s="147"/>
      <c r="Q165" s="138">
        <f t="shared" si="112"/>
        <v>0</v>
      </c>
      <c r="R165" s="138"/>
      <c r="S165" s="138">
        <f t="shared" si="113"/>
        <v>0</v>
      </c>
      <c r="T165" s="138">
        <f t="shared" si="114"/>
        <v>0</v>
      </c>
      <c r="U165" s="138">
        <f t="shared" si="115"/>
        <v>0</v>
      </c>
      <c r="V165" s="145"/>
      <c r="W165" s="138">
        <f>K165*E165</f>
        <v>0</v>
      </c>
      <c r="X165" s="138">
        <f>M165*E165</f>
        <v>0</v>
      </c>
      <c r="Y165" s="138">
        <f>(N165+O165+P165)*E165</f>
        <v>0</v>
      </c>
      <c r="Z165" s="138">
        <f>S165*E165</f>
        <v>0</v>
      </c>
      <c r="AA165" s="138">
        <f>T165*E165</f>
        <v>0</v>
      </c>
      <c r="AB165" s="138">
        <f t="shared" si="116"/>
        <v>0</v>
      </c>
      <c r="AC165" s="138"/>
      <c r="AD165" s="138">
        <f t="shared" si="117"/>
        <v>0</v>
      </c>
      <c r="AE165" s="138">
        <f t="shared" si="118"/>
        <v>0</v>
      </c>
      <c r="AF165" s="138">
        <f t="shared" si="119"/>
        <v>0</v>
      </c>
      <c r="AG165" s="138">
        <f t="shared" si="120"/>
        <v>0</v>
      </c>
    </row>
    <row r="166" spans="1:38" s="136" customFormat="1" ht="12.75" customHeight="1" x14ac:dyDescent="0.2">
      <c r="A166" s="163"/>
      <c r="B166" s="164" t="s">
        <v>397</v>
      </c>
      <c r="C166" s="165" t="s">
        <v>398</v>
      </c>
      <c r="D166" s="163"/>
      <c r="E166" s="166"/>
      <c r="F166" s="137"/>
      <c r="G166" s="159"/>
      <c r="H166" s="159"/>
      <c r="I166" s="159"/>
      <c r="J166" s="159"/>
      <c r="K166" s="159"/>
      <c r="L166" s="159"/>
      <c r="M166" s="159"/>
      <c r="N166" s="159"/>
      <c r="O166" s="159"/>
      <c r="P166" s="159"/>
      <c r="Q166" s="159"/>
      <c r="R166" s="159"/>
      <c r="S166" s="159"/>
      <c r="T166" s="159"/>
      <c r="U166" s="159"/>
      <c r="V166" s="160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61"/>
      <c r="AI166" s="161"/>
    </row>
    <row r="167" spans="1:38" s="136" customFormat="1" ht="12.75" customHeight="1" x14ac:dyDescent="0.2">
      <c r="A167" s="167">
        <v>107</v>
      </c>
      <c r="B167" s="168" t="s">
        <v>399</v>
      </c>
      <c r="C167" s="169" t="s">
        <v>400</v>
      </c>
      <c r="D167" s="167" t="s">
        <v>108</v>
      </c>
      <c r="E167" s="170">
        <v>2.7</v>
      </c>
      <c r="F167" s="138"/>
      <c r="G167" s="147"/>
      <c r="H167" s="147"/>
      <c r="I167" s="147"/>
      <c r="J167" s="147"/>
      <c r="K167" s="138">
        <f t="shared" si="110"/>
        <v>0</v>
      </c>
      <c r="L167" s="138"/>
      <c r="M167" s="138">
        <f t="shared" si="111"/>
        <v>0</v>
      </c>
      <c r="N167" s="147"/>
      <c r="O167" s="147"/>
      <c r="P167" s="147"/>
      <c r="Q167" s="138">
        <f t="shared" si="112"/>
        <v>0</v>
      </c>
      <c r="R167" s="138"/>
      <c r="S167" s="138">
        <f t="shared" si="113"/>
        <v>0</v>
      </c>
      <c r="T167" s="138">
        <f t="shared" si="114"/>
        <v>0</v>
      </c>
      <c r="U167" s="138">
        <f t="shared" si="115"/>
        <v>0</v>
      </c>
      <c r="V167" s="145"/>
      <c r="W167" s="138">
        <f>K167*E167</f>
        <v>0</v>
      </c>
      <c r="X167" s="138">
        <f>M167*E167</f>
        <v>0</v>
      </c>
      <c r="Y167" s="138">
        <f>(N167+O167+P167)*E167</f>
        <v>0</v>
      </c>
      <c r="Z167" s="138">
        <f>S167*E167</f>
        <v>0</v>
      </c>
      <c r="AA167" s="138">
        <f>T167*E167</f>
        <v>0</v>
      </c>
      <c r="AB167" s="138">
        <f t="shared" si="116"/>
        <v>0</v>
      </c>
      <c r="AC167" s="138"/>
      <c r="AD167" s="138">
        <f t="shared" si="117"/>
        <v>0</v>
      </c>
      <c r="AE167" s="138">
        <f t="shared" si="118"/>
        <v>0</v>
      </c>
      <c r="AF167" s="138">
        <f t="shared" si="119"/>
        <v>0</v>
      </c>
      <c r="AG167" s="138">
        <f t="shared" si="120"/>
        <v>0</v>
      </c>
    </row>
    <row r="168" spans="1:38" s="136" customFormat="1" ht="12.75" customHeight="1" x14ac:dyDescent="0.2">
      <c r="A168" s="167">
        <v>108</v>
      </c>
      <c r="B168" s="168" t="s">
        <v>401</v>
      </c>
      <c r="C168" s="169" t="s">
        <v>402</v>
      </c>
      <c r="D168" s="167" t="s">
        <v>108</v>
      </c>
      <c r="E168" s="170">
        <v>2.7</v>
      </c>
      <c r="F168" s="137"/>
      <c r="G168" s="147"/>
      <c r="H168" s="147"/>
      <c r="I168" s="147"/>
      <c r="J168" s="147"/>
      <c r="K168" s="138">
        <f t="shared" si="110"/>
        <v>0</v>
      </c>
      <c r="L168" s="138"/>
      <c r="M168" s="138">
        <f t="shared" si="111"/>
        <v>0</v>
      </c>
      <c r="N168" s="147"/>
      <c r="O168" s="147"/>
      <c r="P168" s="147"/>
      <c r="Q168" s="138">
        <f t="shared" si="112"/>
        <v>0</v>
      </c>
      <c r="R168" s="138"/>
      <c r="S168" s="138">
        <f t="shared" si="113"/>
        <v>0</v>
      </c>
      <c r="T168" s="138">
        <f t="shared" si="114"/>
        <v>0</v>
      </c>
      <c r="U168" s="138">
        <f t="shared" si="115"/>
        <v>0</v>
      </c>
      <c r="V168" s="145"/>
      <c r="W168" s="138">
        <f>K168*E168</f>
        <v>0</v>
      </c>
      <c r="X168" s="138">
        <f>M168*E168</f>
        <v>0</v>
      </c>
      <c r="Y168" s="138">
        <f>(N168+O168+P168)*E168</f>
        <v>0</v>
      </c>
      <c r="Z168" s="138">
        <f>S168*E168</f>
        <v>0</v>
      </c>
      <c r="AA168" s="138">
        <f>T168*E168</f>
        <v>0</v>
      </c>
      <c r="AB168" s="138">
        <f t="shared" si="116"/>
        <v>0</v>
      </c>
      <c r="AC168" s="138"/>
      <c r="AD168" s="138">
        <f t="shared" si="117"/>
        <v>0</v>
      </c>
      <c r="AE168" s="138">
        <f t="shared" si="118"/>
        <v>0</v>
      </c>
      <c r="AF168" s="138">
        <f t="shared" si="119"/>
        <v>0</v>
      </c>
      <c r="AG168" s="138">
        <f t="shared" si="120"/>
        <v>0</v>
      </c>
    </row>
    <row r="169" spans="1:38" s="136" customFormat="1" ht="12.75" customHeight="1" x14ac:dyDescent="0.2">
      <c r="A169" s="163"/>
      <c r="B169" s="164" t="s">
        <v>403</v>
      </c>
      <c r="C169" s="165" t="s">
        <v>404</v>
      </c>
      <c r="D169" s="163"/>
      <c r="E169" s="166"/>
      <c r="F169" s="138"/>
      <c r="G169" s="159"/>
      <c r="H169" s="159"/>
      <c r="I169" s="159"/>
      <c r="J169" s="159"/>
      <c r="K169" s="159"/>
      <c r="L169" s="159"/>
      <c r="M169" s="159"/>
      <c r="N169" s="159"/>
      <c r="O169" s="159"/>
      <c r="P169" s="159"/>
      <c r="Q169" s="159"/>
      <c r="R169" s="159"/>
      <c r="S169" s="159"/>
      <c r="T169" s="159"/>
      <c r="U169" s="159"/>
      <c r="V169" s="160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59"/>
      <c r="AH169" s="161"/>
      <c r="AI169" s="161"/>
      <c r="AJ169" s="161"/>
      <c r="AK169" s="161"/>
      <c r="AL169" s="161"/>
    </row>
    <row r="170" spans="1:38" s="136" customFormat="1" ht="12.75" customHeight="1" x14ac:dyDescent="0.2">
      <c r="A170" s="167">
        <v>109</v>
      </c>
      <c r="B170" s="168" t="s">
        <v>405</v>
      </c>
      <c r="C170" s="169" t="s">
        <v>406</v>
      </c>
      <c r="D170" s="167" t="s">
        <v>108</v>
      </c>
      <c r="E170" s="170">
        <v>24.8</v>
      </c>
      <c r="F170" s="137"/>
      <c r="G170" s="147"/>
      <c r="H170" s="147"/>
      <c r="I170" s="147"/>
      <c r="J170" s="147"/>
      <c r="K170" s="138">
        <f t="shared" si="110"/>
        <v>0</v>
      </c>
      <c r="L170" s="138"/>
      <c r="M170" s="138">
        <f t="shared" si="111"/>
        <v>0</v>
      </c>
      <c r="N170" s="147"/>
      <c r="O170" s="147"/>
      <c r="P170" s="147"/>
      <c r="Q170" s="138">
        <f t="shared" si="112"/>
        <v>0</v>
      </c>
      <c r="R170" s="138"/>
      <c r="S170" s="138">
        <f t="shared" si="113"/>
        <v>0</v>
      </c>
      <c r="T170" s="138">
        <f t="shared" si="114"/>
        <v>0</v>
      </c>
      <c r="U170" s="138">
        <f t="shared" si="115"/>
        <v>0</v>
      </c>
      <c r="V170" s="145"/>
      <c r="W170" s="138">
        <f>K170*E170</f>
        <v>0</v>
      </c>
      <c r="X170" s="138">
        <f>M170*E170</f>
        <v>0</v>
      </c>
      <c r="Y170" s="138">
        <f>(N170+O170+P170)*E170</f>
        <v>0</v>
      </c>
      <c r="Z170" s="138">
        <f>S170*E170</f>
        <v>0</v>
      </c>
      <c r="AA170" s="138">
        <f>T170*E170</f>
        <v>0</v>
      </c>
      <c r="AB170" s="138">
        <f t="shared" si="116"/>
        <v>0</v>
      </c>
      <c r="AC170" s="138"/>
      <c r="AD170" s="138">
        <f t="shared" si="117"/>
        <v>0</v>
      </c>
      <c r="AE170" s="138">
        <f t="shared" si="118"/>
        <v>0</v>
      </c>
      <c r="AF170" s="138">
        <f t="shared" si="119"/>
        <v>0</v>
      </c>
      <c r="AG170" s="138">
        <f t="shared" si="120"/>
        <v>0</v>
      </c>
    </row>
    <row r="171" spans="1:38" s="136" customFormat="1" ht="12.75" customHeight="1" x14ac:dyDescent="0.2">
      <c r="A171" s="167">
        <v>110</v>
      </c>
      <c r="B171" s="168" t="s">
        <v>407</v>
      </c>
      <c r="C171" s="169" t="s">
        <v>408</v>
      </c>
      <c r="D171" s="167" t="s">
        <v>108</v>
      </c>
      <c r="E171" s="170">
        <v>3.5</v>
      </c>
      <c r="F171" s="138"/>
      <c r="G171" s="147"/>
      <c r="H171" s="147"/>
      <c r="I171" s="147"/>
      <c r="J171" s="147"/>
      <c r="K171" s="138">
        <f t="shared" si="110"/>
        <v>0</v>
      </c>
      <c r="L171" s="138"/>
      <c r="M171" s="138">
        <f t="shared" si="111"/>
        <v>0</v>
      </c>
      <c r="N171" s="147"/>
      <c r="O171" s="147"/>
      <c r="P171" s="147"/>
      <c r="Q171" s="138">
        <f t="shared" si="112"/>
        <v>0</v>
      </c>
      <c r="R171" s="138"/>
      <c r="S171" s="138">
        <f t="shared" si="113"/>
        <v>0</v>
      </c>
      <c r="T171" s="138">
        <f t="shared" si="114"/>
        <v>0</v>
      </c>
      <c r="U171" s="138">
        <f t="shared" si="115"/>
        <v>0</v>
      </c>
      <c r="V171" s="145"/>
      <c r="W171" s="138">
        <f>K171*E171</f>
        <v>0</v>
      </c>
      <c r="X171" s="138">
        <f>M171*E171</f>
        <v>0</v>
      </c>
      <c r="Y171" s="138">
        <f>(N171+O171+P171)*E171</f>
        <v>0</v>
      </c>
      <c r="Z171" s="138">
        <f>S171*E171</f>
        <v>0</v>
      </c>
      <c r="AA171" s="138">
        <f>T171*E171</f>
        <v>0</v>
      </c>
      <c r="AB171" s="138">
        <f t="shared" si="116"/>
        <v>0</v>
      </c>
      <c r="AC171" s="138"/>
      <c r="AD171" s="138">
        <f t="shared" si="117"/>
        <v>0</v>
      </c>
      <c r="AE171" s="138">
        <f t="shared" si="118"/>
        <v>0</v>
      </c>
      <c r="AF171" s="138">
        <f t="shared" si="119"/>
        <v>0</v>
      </c>
      <c r="AG171" s="138">
        <f t="shared" si="120"/>
        <v>0</v>
      </c>
    </row>
    <row r="172" spans="1:38" s="136" customFormat="1" ht="12.75" customHeight="1" x14ac:dyDescent="0.2">
      <c r="A172" s="167">
        <v>111</v>
      </c>
      <c r="B172" s="168" t="s">
        <v>409</v>
      </c>
      <c r="C172" s="169" t="s">
        <v>410</v>
      </c>
      <c r="D172" s="167" t="s">
        <v>200</v>
      </c>
      <c r="E172" s="170">
        <v>6</v>
      </c>
      <c r="F172" s="138"/>
      <c r="G172" s="147"/>
      <c r="H172" s="147"/>
      <c r="I172" s="147"/>
      <c r="J172" s="147"/>
      <c r="K172" s="138">
        <f t="shared" si="110"/>
        <v>0</v>
      </c>
      <c r="L172" s="138"/>
      <c r="M172" s="138">
        <f t="shared" si="111"/>
        <v>0</v>
      </c>
      <c r="N172" s="147"/>
      <c r="O172" s="147"/>
      <c r="P172" s="147"/>
      <c r="Q172" s="138">
        <f t="shared" si="112"/>
        <v>0</v>
      </c>
      <c r="R172" s="138"/>
      <c r="S172" s="138">
        <f t="shared" si="113"/>
        <v>0</v>
      </c>
      <c r="T172" s="138">
        <f t="shared" si="114"/>
        <v>0</v>
      </c>
      <c r="U172" s="138">
        <f t="shared" si="115"/>
        <v>0</v>
      </c>
      <c r="V172" s="145"/>
      <c r="W172" s="138">
        <f>K172*E172</f>
        <v>0</v>
      </c>
      <c r="X172" s="138">
        <f>M172*E172</f>
        <v>0</v>
      </c>
      <c r="Y172" s="138">
        <f>(N172+O172+P172)*E172</f>
        <v>0</v>
      </c>
      <c r="Z172" s="138">
        <f>S172*E172</f>
        <v>0</v>
      </c>
      <c r="AA172" s="138">
        <f>T172*E172</f>
        <v>0</v>
      </c>
      <c r="AB172" s="138">
        <f t="shared" si="116"/>
        <v>0</v>
      </c>
      <c r="AC172" s="138"/>
      <c r="AD172" s="138">
        <f t="shared" si="117"/>
        <v>0</v>
      </c>
      <c r="AE172" s="138">
        <f t="shared" si="118"/>
        <v>0</v>
      </c>
      <c r="AF172" s="138">
        <f t="shared" si="119"/>
        <v>0</v>
      </c>
      <c r="AG172" s="138">
        <f t="shared" si="120"/>
        <v>0</v>
      </c>
    </row>
    <row r="173" spans="1:38" s="136" customFormat="1" ht="12.75" customHeight="1" x14ac:dyDescent="0.2">
      <c r="A173" s="163"/>
      <c r="B173" s="164" t="s">
        <v>411</v>
      </c>
      <c r="C173" s="165" t="s">
        <v>412</v>
      </c>
      <c r="D173" s="163"/>
      <c r="E173" s="166"/>
      <c r="F173" s="137"/>
      <c r="G173" s="159"/>
      <c r="H173" s="159"/>
      <c r="I173" s="159"/>
      <c r="J173" s="159"/>
      <c r="K173" s="159"/>
      <c r="L173" s="159"/>
      <c r="M173" s="159"/>
      <c r="N173" s="159"/>
      <c r="O173" s="159"/>
      <c r="P173" s="159"/>
      <c r="Q173" s="159"/>
      <c r="R173" s="159"/>
      <c r="S173" s="159"/>
      <c r="T173" s="159"/>
      <c r="U173" s="159"/>
      <c r="V173" s="160"/>
      <c r="W173" s="159"/>
      <c r="X173" s="159"/>
      <c r="Y173" s="159"/>
      <c r="Z173" s="159"/>
      <c r="AA173" s="159"/>
      <c r="AB173" s="159"/>
      <c r="AC173" s="159"/>
      <c r="AD173" s="159"/>
      <c r="AE173" s="159"/>
      <c r="AF173" s="159"/>
      <c r="AG173" s="159"/>
      <c r="AH173" s="161"/>
    </row>
    <row r="174" spans="1:38" s="136" customFormat="1" ht="12.75" customHeight="1" x14ac:dyDescent="0.2">
      <c r="A174" s="167">
        <v>112</v>
      </c>
      <c r="B174" s="168" t="s">
        <v>413</v>
      </c>
      <c r="C174" s="169" t="s">
        <v>414</v>
      </c>
      <c r="D174" s="167" t="s">
        <v>108</v>
      </c>
      <c r="E174" s="170">
        <v>2.7</v>
      </c>
      <c r="F174" s="138"/>
      <c r="G174" s="147"/>
      <c r="H174" s="147"/>
      <c r="I174" s="147"/>
      <c r="J174" s="147"/>
      <c r="K174" s="138">
        <f t="shared" si="110"/>
        <v>0</v>
      </c>
      <c r="L174" s="138"/>
      <c r="M174" s="138">
        <f t="shared" si="111"/>
        <v>0</v>
      </c>
      <c r="N174" s="147"/>
      <c r="O174" s="147"/>
      <c r="P174" s="147"/>
      <c r="Q174" s="138">
        <f t="shared" si="112"/>
        <v>0</v>
      </c>
      <c r="R174" s="138"/>
      <c r="S174" s="138">
        <f t="shared" si="113"/>
        <v>0</v>
      </c>
      <c r="T174" s="138">
        <f t="shared" si="114"/>
        <v>0</v>
      </c>
      <c r="U174" s="138">
        <f t="shared" si="115"/>
        <v>0</v>
      </c>
      <c r="V174" s="145"/>
      <c r="W174" s="138">
        <f>K174*E174</f>
        <v>0</v>
      </c>
      <c r="X174" s="138">
        <f>M174*E174</f>
        <v>0</v>
      </c>
      <c r="Y174" s="138">
        <f>(N174+O174+P174)*E174</f>
        <v>0</v>
      </c>
      <c r="Z174" s="138">
        <f>S174*E174</f>
        <v>0</v>
      </c>
      <c r="AA174" s="138">
        <f>T174*E174</f>
        <v>0</v>
      </c>
      <c r="AB174" s="138">
        <f t="shared" si="116"/>
        <v>0</v>
      </c>
      <c r="AC174" s="138"/>
      <c r="AD174" s="138">
        <f t="shared" si="117"/>
        <v>0</v>
      </c>
      <c r="AE174" s="138">
        <f t="shared" si="118"/>
        <v>0</v>
      </c>
      <c r="AF174" s="138">
        <f t="shared" si="119"/>
        <v>0</v>
      </c>
      <c r="AG174" s="138">
        <f t="shared" si="120"/>
        <v>0</v>
      </c>
    </row>
    <row r="175" spans="1:38" s="136" customFormat="1" ht="12.75" customHeight="1" x14ac:dyDescent="0.2">
      <c r="A175" s="163"/>
      <c r="B175" s="164" t="s">
        <v>415</v>
      </c>
      <c r="C175" s="165" t="s">
        <v>416</v>
      </c>
      <c r="D175" s="163"/>
      <c r="E175" s="166"/>
      <c r="F175" s="137"/>
      <c r="G175" s="159"/>
      <c r="H175" s="159"/>
      <c r="I175" s="159"/>
      <c r="J175" s="159"/>
      <c r="K175" s="159"/>
      <c r="L175" s="159"/>
      <c r="M175" s="159"/>
      <c r="N175" s="159"/>
      <c r="O175" s="159"/>
      <c r="P175" s="159"/>
      <c r="Q175" s="159"/>
      <c r="R175" s="159"/>
      <c r="S175" s="159"/>
      <c r="T175" s="159"/>
      <c r="U175" s="159"/>
      <c r="V175" s="160"/>
      <c r="W175" s="159"/>
      <c r="X175" s="159"/>
      <c r="Y175" s="159"/>
      <c r="Z175" s="159"/>
      <c r="AA175" s="159"/>
      <c r="AB175" s="159"/>
      <c r="AC175" s="159"/>
      <c r="AD175" s="159"/>
      <c r="AE175" s="159"/>
      <c r="AF175" s="159"/>
      <c r="AG175" s="159"/>
      <c r="AH175" s="161"/>
      <c r="AI175" s="161"/>
      <c r="AJ175" s="161"/>
    </row>
    <row r="176" spans="1:38" s="136" customFormat="1" ht="12.75" customHeight="1" x14ac:dyDescent="0.2">
      <c r="A176" s="167">
        <v>113</v>
      </c>
      <c r="B176" s="168" t="s">
        <v>417</v>
      </c>
      <c r="C176" s="169" t="s">
        <v>418</v>
      </c>
      <c r="D176" s="167" t="s">
        <v>108</v>
      </c>
      <c r="E176" s="170">
        <v>6.8</v>
      </c>
      <c r="F176" s="138"/>
      <c r="G176" s="147"/>
      <c r="H176" s="147"/>
      <c r="I176" s="147"/>
      <c r="J176" s="147"/>
      <c r="K176" s="138">
        <f t="shared" si="110"/>
        <v>0</v>
      </c>
      <c r="L176" s="138"/>
      <c r="M176" s="138">
        <f t="shared" si="111"/>
        <v>0</v>
      </c>
      <c r="N176" s="147"/>
      <c r="O176" s="147"/>
      <c r="P176" s="147"/>
      <c r="Q176" s="138">
        <f t="shared" si="112"/>
        <v>0</v>
      </c>
      <c r="R176" s="138"/>
      <c r="S176" s="138">
        <f t="shared" si="113"/>
        <v>0</v>
      </c>
      <c r="T176" s="138">
        <f t="shared" si="114"/>
        <v>0</v>
      </c>
      <c r="U176" s="138">
        <f t="shared" si="115"/>
        <v>0</v>
      </c>
      <c r="V176" s="145"/>
      <c r="W176" s="138">
        <f>K176*E176</f>
        <v>0</v>
      </c>
      <c r="X176" s="138">
        <f>M176*E176</f>
        <v>0</v>
      </c>
      <c r="Y176" s="138">
        <f>(N176+O176+P176)*E176</f>
        <v>0</v>
      </c>
      <c r="Z176" s="138">
        <f>S176*E176</f>
        <v>0</v>
      </c>
      <c r="AA176" s="138">
        <f>T176*E176</f>
        <v>0</v>
      </c>
      <c r="AB176" s="138">
        <f t="shared" si="116"/>
        <v>0</v>
      </c>
      <c r="AC176" s="138"/>
      <c r="AD176" s="138">
        <f t="shared" si="117"/>
        <v>0</v>
      </c>
      <c r="AE176" s="138">
        <f t="shared" si="118"/>
        <v>0</v>
      </c>
      <c r="AF176" s="138">
        <f t="shared" si="119"/>
        <v>0</v>
      </c>
      <c r="AG176" s="138">
        <f t="shared" si="120"/>
        <v>0</v>
      </c>
    </row>
    <row r="177" spans="1:39" s="136" customFormat="1" ht="12.75" customHeight="1" x14ac:dyDescent="0.2">
      <c r="A177" s="163"/>
      <c r="B177" s="164" t="s">
        <v>419</v>
      </c>
      <c r="C177" s="165" t="s">
        <v>420</v>
      </c>
      <c r="D177" s="163"/>
      <c r="E177" s="166"/>
      <c r="F177" s="137"/>
      <c r="G177" s="159"/>
      <c r="H177" s="159"/>
      <c r="I177" s="159"/>
      <c r="J177" s="159"/>
      <c r="K177" s="159"/>
      <c r="L177" s="159"/>
      <c r="M177" s="159"/>
      <c r="N177" s="159"/>
      <c r="O177" s="159"/>
      <c r="P177" s="159"/>
      <c r="Q177" s="159"/>
      <c r="R177" s="159"/>
      <c r="S177" s="159"/>
      <c r="T177" s="159"/>
      <c r="U177" s="159"/>
      <c r="V177" s="160"/>
      <c r="W177" s="159"/>
      <c r="X177" s="159"/>
      <c r="Y177" s="159"/>
      <c r="Z177" s="159"/>
      <c r="AA177" s="159"/>
      <c r="AB177" s="159"/>
      <c r="AC177" s="159"/>
      <c r="AD177" s="159"/>
      <c r="AE177" s="159"/>
      <c r="AF177" s="159"/>
      <c r="AG177" s="159"/>
      <c r="AH177" s="161"/>
      <c r="AI177" s="161"/>
      <c r="AJ177" s="161"/>
      <c r="AK177" s="161"/>
      <c r="AL177" s="161"/>
    </row>
    <row r="178" spans="1:39" s="136" customFormat="1" ht="12.75" customHeight="1" x14ac:dyDescent="0.2">
      <c r="A178" s="167">
        <v>114</v>
      </c>
      <c r="B178" s="168" t="s">
        <v>421</v>
      </c>
      <c r="C178" s="169" t="s">
        <v>418</v>
      </c>
      <c r="D178" s="167" t="s">
        <v>108</v>
      </c>
      <c r="E178" s="170">
        <v>10.92</v>
      </c>
      <c r="F178" s="138"/>
      <c r="G178" s="147"/>
      <c r="H178" s="147"/>
      <c r="I178" s="147"/>
      <c r="J178" s="147"/>
      <c r="K178" s="138">
        <f t="shared" si="110"/>
        <v>0</v>
      </c>
      <c r="L178" s="138"/>
      <c r="M178" s="138">
        <f t="shared" si="111"/>
        <v>0</v>
      </c>
      <c r="N178" s="147"/>
      <c r="O178" s="147"/>
      <c r="P178" s="147"/>
      <c r="Q178" s="138">
        <f t="shared" si="112"/>
        <v>0</v>
      </c>
      <c r="R178" s="138"/>
      <c r="S178" s="138">
        <f t="shared" si="113"/>
        <v>0</v>
      </c>
      <c r="T178" s="138">
        <f t="shared" si="114"/>
        <v>0</v>
      </c>
      <c r="U178" s="138">
        <f t="shared" si="115"/>
        <v>0</v>
      </c>
      <c r="V178" s="145"/>
      <c r="W178" s="138">
        <f>K178*E178</f>
        <v>0</v>
      </c>
      <c r="X178" s="138">
        <f>M178*E178</f>
        <v>0</v>
      </c>
      <c r="Y178" s="138">
        <f>(N178+O178+P178)*E178</f>
        <v>0</v>
      </c>
      <c r="Z178" s="138">
        <f>S178*E178</f>
        <v>0</v>
      </c>
      <c r="AA178" s="138">
        <f>T178*E178</f>
        <v>0</v>
      </c>
      <c r="AB178" s="138">
        <f t="shared" si="116"/>
        <v>0</v>
      </c>
      <c r="AC178" s="138"/>
      <c r="AD178" s="138">
        <f t="shared" si="117"/>
        <v>0</v>
      </c>
      <c r="AE178" s="138">
        <f t="shared" si="118"/>
        <v>0</v>
      </c>
      <c r="AF178" s="138">
        <f t="shared" si="119"/>
        <v>0</v>
      </c>
      <c r="AG178" s="138">
        <f t="shared" si="120"/>
        <v>0</v>
      </c>
    </row>
    <row r="179" spans="1:39" s="136" customFormat="1" ht="12.75" customHeight="1" x14ac:dyDescent="0.2">
      <c r="A179" s="167">
        <v>115</v>
      </c>
      <c r="B179" s="168" t="s">
        <v>422</v>
      </c>
      <c r="C179" s="169" t="s">
        <v>423</v>
      </c>
      <c r="D179" s="167" t="s">
        <v>108</v>
      </c>
      <c r="E179" s="170">
        <v>9.66</v>
      </c>
      <c r="F179" s="137"/>
      <c r="G179" s="147"/>
      <c r="H179" s="147"/>
      <c r="I179" s="147"/>
      <c r="J179" s="147"/>
      <c r="K179" s="138">
        <f t="shared" si="110"/>
        <v>0</v>
      </c>
      <c r="L179" s="138"/>
      <c r="M179" s="138">
        <f t="shared" si="111"/>
        <v>0</v>
      </c>
      <c r="N179" s="147"/>
      <c r="O179" s="147"/>
      <c r="P179" s="147"/>
      <c r="Q179" s="138">
        <f t="shared" si="112"/>
        <v>0</v>
      </c>
      <c r="R179" s="138"/>
      <c r="S179" s="138">
        <f t="shared" si="113"/>
        <v>0</v>
      </c>
      <c r="T179" s="138">
        <f t="shared" si="114"/>
        <v>0</v>
      </c>
      <c r="U179" s="138">
        <f t="shared" si="115"/>
        <v>0</v>
      </c>
      <c r="V179" s="145"/>
      <c r="W179" s="138">
        <f>K179*E179</f>
        <v>0</v>
      </c>
      <c r="X179" s="138">
        <f>M179*E179</f>
        <v>0</v>
      </c>
      <c r="Y179" s="138">
        <f>(N179+O179+P179)*E179</f>
        <v>0</v>
      </c>
      <c r="Z179" s="138">
        <f>S179*E179</f>
        <v>0</v>
      </c>
      <c r="AA179" s="138">
        <f>T179*E179</f>
        <v>0</v>
      </c>
      <c r="AB179" s="138">
        <f t="shared" si="116"/>
        <v>0</v>
      </c>
      <c r="AC179" s="138"/>
      <c r="AD179" s="138">
        <f t="shared" si="117"/>
        <v>0</v>
      </c>
      <c r="AE179" s="138">
        <f t="shared" si="118"/>
        <v>0</v>
      </c>
      <c r="AF179" s="138">
        <f t="shared" si="119"/>
        <v>0</v>
      </c>
      <c r="AG179" s="138">
        <f t="shared" si="120"/>
        <v>0</v>
      </c>
    </row>
    <row r="180" spans="1:39" s="136" customFormat="1" ht="12.75" customHeight="1" x14ac:dyDescent="0.2">
      <c r="A180" s="163"/>
      <c r="B180" s="164" t="s">
        <v>424</v>
      </c>
      <c r="C180" s="165" t="s">
        <v>425</v>
      </c>
      <c r="D180" s="163"/>
      <c r="E180" s="166"/>
      <c r="F180" s="138"/>
      <c r="G180" s="159"/>
      <c r="H180" s="159"/>
      <c r="I180" s="159"/>
      <c r="J180" s="159"/>
      <c r="K180" s="159"/>
      <c r="L180" s="159"/>
      <c r="M180" s="159"/>
      <c r="N180" s="159"/>
      <c r="O180" s="159"/>
      <c r="P180" s="159"/>
      <c r="Q180" s="159"/>
      <c r="R180" s="159"/>
      <c r="S180" s="159"/>
      <c r="T180" s="159"/>
      <c r="U180" s="159"/>
      <c r="V180" s="160"/>
      <c r="W180" s="159"/>
      <c r="X180" s="159"/>
      <c r="Y180" s="159"/>
      <c r="Z180" s="159"/>
      <c r="AA180" s="159"/>
      <c r="AB180" s="159"/>
      <c r="AC180" s="159"/>
      <c r="AD180" s="159"/>
      <c r="AE180" s="159"/>
      <c r="AF180" s="159"/>
      <c r="AG180" s="159"/>
      <c r="AH180" s="161"/>
      <c r="AI180" s="161"/>
      <c r="AJ180" s="161"/>
      <c r="AK180" s="161"/>
      <c r="AL180" s="161"/>
      <c r="AM180" s="161"/>
    </row>
    <row r="181" spans="1:39" s="136" customFormat="1" ht="12.75" customHeight="1" x14ac:dyDescent="0.2">
      <c r="A181" s="167">
        <v>116</v>
      </c>
      <c r="B181" s="168" t="s">
        <v>426</v>
      </c>
      <c r="C181" s="169" t="s">
        <v>427</v>
      </c>
      <c r="D181" s="167" t="s">
        <v>200</v>
      </c>
      <c r="E181" s="170">
        <v>2</v>
      </c>
      <c r="F181" s="137"/>
      <c r="G181" s="147"/>
      <c r="H181" s="147"/>
      <c r="I181" s="147"/>
      <c r="J181" s="147"/>
      <c r="K181" s="138">
        <f t="shared" si="110"/>
        <v>0</v>
      </c>
      <c r="L181" s="138"/>
      <c r="M181" s="138">
        <f t="shared" si="111"/>
        <v>0</v>
      </c>
      <c r="N181" s="147"/>
      <c r="O181" s="147"/>
      <c r="P181" s="147"/>
      <c r="Q181" s="138">
        <f t="shared" si="112"/>
        <v>0</v>
      </c>
      <c r="R181" s="138"/>
      <c r="S181" s="138">
        <f t="shared" si="113"/>
        <v>0</v>
      </c>
      <c r="T181" s="138">
        <f t="shared" si="114"/>
        <v>0</v>
      </c>
      <c r="U181" s="138">
        <f t="shared" si="115"/>
        <v>0</v>
      </c>
      <c r="V181" s="145"/>
      <c r="W181" s="138">
        <f>K181*E181</f>
        <v>0</v>
      </c>
      <c r="X181" s="138">
        <f>M181*E181</f>
        <v>0</v>
      </c>
      <c r="Y181" s="138">
        <f>(N181+O181+P181)*E181</f>
        <v>0</v>
      </c>
      <c r="Z181" s="138">
        <f>S181*E181</f>
        <v>0</v>
      </c>
      <c r="AA181" s="138">
        <f>T181*E181</f>
        <v>0</v>
      </c>
      <c r="AB181" s="138">
        <f t="shared" si="116"/>
        <v>0</v>
      </c>
      <c r="AC181" s="138"/>
      <c r="AD181" s="138">
        <f t="shared" si="117"/>
        <v>0</v>
      </c>
      <c r="AE181" s="138">
        <f t="shared" si="118"/>
        <v>0</v>
      </c>
      <c r="AF181" s="138">
        <f t="shared" si="119"/>
        <v>0</v>
      </c>
      <c r="AG181" s="138">
        <f t="shared" si="120"/>
        <v>0</v>
      </c>
    </row>
    <row r="182" spans="1:39" s="136" customFormat="1" ht="12.75" customHeight="1" x14ac:dyDescent="0.2">
      <c r="A182" s="167">
        <v>117</v>
      </c>
      <c r="B182" s="168" t="s">
        <v>428</v>
      </c>
      <c r="C182" s="169" t="s">
        <v>429</v>
      </c>
      <c r="D182" s="167" t="s">
        <v>108</v>
      </c>
      <c r="E182" s="170">
        <v>12.1</v>
      </c>
      <c r="F182" s="138"/>
      <c r="G182" s="147"/>
      <c r="H182" s="147"/>
      <c r="I182" s="147"/>
      <c r="J182" s="147"/>
      <c r="K182" s="138">
        <f t="shared" si="110"/>
        <v>0</v>
      </c>
      <c r="L182" s="138"/>
      <c r="M182" s="138">
        <f t="shared" si="111"/>
        <v>0</v>
      </c>
      <c r="N182" s="147"/>
      <c r="O182" s="147"/>
      <c r="P182" s="147"/>
      <c r="Q182" s="138">
        <f t="shared" si="112"/>
        <v>0</v>
      </c>
      <c r="R182" s="138"/>
      <c r="S182" s="138">
        <f t="shared" si="113"/>
        <v>0</v>
      </c>
      <c r="T182" s="138">
        <f t="shared" si="114"/>
        <v>0</v>
      </c>
      <c r="U182" s="138">
        <f t="shared" si="115"/>
        <v>0</v>
      </c>
      <c r="V182" s="145"/>
      <c r="W182" s="138">
        <f>K182*E182</f>
        <v>0</v>
      </c>
      <c r="X182" s="138">
        <f>M182*E182</f>
        <v>0</v>
      </c>
      <c r="Y182" s="138">
        <f>(N182+O182+P182)*E182</f>
        <v>0</v>
      </c>
      <c r="Z182" s="138">
        <f>S182*E182</f>
        <v>0</v>
      </c>
      <c r="AA182" s="138">
        <f>T182*E182</f>
        <v>0</v>
      </c>
      <c r="AB182" s="138">
        <f t="shared" si="116"/>
        <v>0</v>
      </c>
      <c r="AC182" s="138"/>
      <c r="AD182" s="138">
        <f t="shared" si="117"/>
        <v>0</v>
      </c>
      <c r="AE182" s="138">
        <f t="shared" si="118"/>
        <v>0</v>
      </c>
      <c r="AF182" s="138">
        <f t="shared" si="119"/>
        <v>0</v>
      </c>
      <c r="AG182" s="138">
        <f t="shared" si="120"/>
        <v>0</v>
      </c>
    </row>
    <row r="183" spans="1:39" s="136" customFormat="1" ht="12.75" customHeight="1" x14ac:dyDescent="0.2">
      <c r="A183" s="167">
        <v>118</v>
      </c>
      <c r="B183" s="168" t="s">
        <v>430</v>
      </c>
      <c r="C183" s="169" t="s">
        <v>431</v>
      </c>
      <c r="D183" s="167" t="s">
        <v>108</v>
      </c>
      <c r="E183" s="170">
        <v>61.5</v>
      </c>
      <c r="F183" s="138"/>
      <c r="G183" s="147"/>
      <c r="H183" s="147"/>
      <c r="I183" s="147"/>
      <c r="J183" s="147"/>
      <c r="K183" s="138">
        <f t="shared" si="110"/>
        <v>0</v>
      </c>
      <c r="L183" s="138"/>
      <c r="M183" s="138">
        <f t="shared" si="111"/>
        <v>0</v>
      </c>
      <c r="N183" s="147"/>
      <c r="O183" s="147"/>
      <c r="P183" s="147"/>
      <c r="Q183" s="138">
        <f t="shared" si="112"/>
        <v>0</v>
      </c>
      <c r="R183" s="138"/>
      <c r="S183" s="138">
        <f t="shared" si="113"/>
        <v>0</v>
      </c>
      <c r="T183" s="138">
        <f t="shared" si="114"/>
        <v>0</v>
      </c>
      <c r="U183" s="138">
        <f t="shared" si="115"/>
        <v>0</v>
      </c>
      <c r="V183" s="145"/>
      <c r="W183" s="138">
        <f>K183*E183</f>
        <v>0</v>
      </c>
      <c r="X183" s="138">
        <f>M183*E183</f>
        <v>0</v>
      </c>
      <c r="Y183" s="138">
        <f>(N183+O183+P183)*E183</f>
        <v>0</v>
      </c>
      <c r="Z183" s="138">
        <f>S183*E183</f>
        <v>0</v>
      </c>
      <c r="AA183" s="138">
        <f>T183*E183</f>
        <v>0</v>
      </c>
      <c r="AB183" s="138">
        <f t="shared" si="116"/>
        <v>0</v>
      </c>
      <c r="AC183" s="138"/>
      <c r="AD183" s="138">
        <f t="shared" si="117"/>
        <v>0</v>
      </c>
      <c r="AE183" s="138">
        <f t="shared" si="118"/>
        <v>0</v>
      </c>
      <c r="AF183" s="138">
        <f t="shared" si="119"/>
        <v>0</v>
      </c>
      <c r="AG183" s="138">
        <f t="shared" si="120"/>
        <v>0</v>
      </c>
    </row>
    <row r="184" spans="1:39" s="136" customFormat="1" ht="12.75" customHeight="1" x14ac:dyDescent="0.2">
      <c r="A184" s="167">
        <v>119</v>
      </c>
      <c r="B184" s="168" t="s">
        <v>432</v>
      </c>
      <c r="C184" s="169" t="s">
        <v>433</v>
      </c>
      <c r="D184" s="167" t="s">
        <v>108</v>
      </c>
      <c r="E184" s="170">
        <v>9.66</v>
      </c>
      <c r="F184" s="138"/>
      <c r="G184" s="147"/>
      <c r="H184" s="147"/>
      <c r="I184" s="147"/>
      <c r="J184" s="147"/>
      <c r="K184" s="138">
        <f t="shared" si="110"/>
        <v>0</v>
      </c>
      <c r="L184" s="138"/>
      <c r="M184" s="138">
        <f t="shared" si="111"/>
        <v>0</v>
      </c>
      <c r="N184" s="147"/>
      <c r="O184" s="147"/>
      <c r="P184" s="147"/>
      <c r="Q184" s="138">
        <f t="shared" si="112"/>
        <v>0</v>
      </c>
      <c r="R184" s="138"/>
      <c r="S184" s="138">
        <f t="shared" si="113"/>
        <v>0</v>
      </c>
      <c r="T184" s="138">
        <f t="shared" si="114"/>
        <v>0</v>
      </c>
      <c r="U184" s="138">
        <f t="shared" si="115"/>
        <v>0</v>
      </c>
      <c r="V184" s="145"/>
      <c r="W184" s="138">
        <f>K184*E184</f>
        <v>0</v>
      </c>
      <c r="X184" s="138">
        <f>M184*E184</f>
        <v>0</v>
      </c>
      <c r="Y184" s="138">
        <f>(N184+O184+P184)*E184</f>
        <v>0</v>
      </c>
      <c r="Z184" s="138">
        <f>S184*E184</f>
        <v>0</v>
      </c>
      <c r="AA184" s="138">
        <f>T184*E184</f>
        <v>0</v>
      </c>
      <c r="AB184" s="138">
        <f t="shared" si="116"/>
        <v>0</v>
      </c>
      <c r="AC184" s="138"/>
      <c r="AD184" s="138">
        <f t="shared" si="117"/>
        <v>0</v>
      </c>
      <c r="AE184" s="138">
        <f t="shared" si="118"/>
        <v>0</v>
      </c>
      <c r="AF184" s="138">
        <f t="shared" si="119"/>
        <v>0</v>
      </c>
      <c r="AG184" s="138">
        <f t="shared" si="120"/>
        <v>0</v>
      </c>
    </row>
    <row r="185" spans="1:39" s="136" customFormat="1" ht="12.75" customHeight="1" x14ac:dyDescent="0.2">
      <c r="A185" s="163"/>
      <c r="B185" s="164" t="s">
        <v>434</v>
      </c>
      <c r="C185" s="165" t="s">
        <v>435</v>
      </c>
      <c r="D185" s="163"/>
      <c r="E185" s="166"/>
      <c r="F185" s="137"/>
      <c r="G185" s="159"/>
      <c r="H185" s="159"/>
      <c r="I185" s="159"/>
      <c r="J185" s="159"/>
      <c r="K185" s="159"/>
      <c r="L185" s="159"/>
      <c r="M185" s="159"/>
      <c r="N185" s="159"/>
      <c r="O185" s="159"/>
      <c r="P185" s="159"/>
      <c r="Q185" s="159"/>
      <c r="R185" s="159"/>
      <c r="S185" s="159"/>
      <c r="T185" s="159"/>
      <c r="U185" s="159"/>
      <c r="V185" s="160"/>
      <c r="W185" s="159"/>
      <c r="X185" s="159"/>
      <c r="Y185" s="159"/>
      <c r="Z185" s="159"/>
      <c r="AA185" s="159"/>
      <c r="AB185" s="159"/>
      <c r="AC185" s="159"/>
      <c r="AD185" s="159"/>
      <c r="AE185" s="159"/>
      <c r="AF185" s="159"/>
      <c r="AG185" s="159"/>
      <c r="AH185" s="161"/>
      <c r="AI185" s="161"/>
    </row>
    <row r="186" spans="1:39" s="136" customFormat="1" ht="12.75" customHeight="1" x14ac:dyDescent="0.2">
      <c r="A186" s="167">
        <v>120</v>
      </c>
      <c r="B186" s="168" t="s">
        <v>436</v>
      </c>
      <c r="C186" s="169" t="s">
        <v>437</v>
      </c>
      <c r="D186" s="167" t="s">
        <v>200</v>
      </c>
      <c r="E186" s="170">
        <v>6</v>
      </c>
      <c r="F186" s="138"/>
      <c r="G186" s="147"/>
      <c r="H186" s="147"/>
      <c r="I186" s="147"/>
      <c r="J186" s="147"/>
      <c r="K186" s="138">
        <f t="shared" si="110"/>
        <v>0</v>
      </c>
      <c r="L186" s="138"/>
      <c r="M186" s="138">
        <f t="shared" si="111"/>
        <v>0</v>
      </c>
      <c r="N186" s="147"/>
      <c r="O186" s="147"/>
      <c r="P186" s="147"/>
      <c r="Q186" s="138">
        <f t="shared" si="112"/>
        <v>0</v>
      </c>
      <c r="R186" s="138"/>
      <c r="S186" s="138">
        <f t="shared" si="113"/>
        <v>0</v>
      </c>
      <c r="T186" s="138">
        <f t="shared" si="114"/>
        <v>0</v>
      </c>
      <c r="U186" s="138">
        <f t="shared" si="115"/>
        <v>0</v>
      </c>
      <c r="V186" s="145"/>
      <c r="W186" s="138">
        <f>K186*E186</f>
        <v>0</v>
      </c>
      <c r="X186" s="138">
        <f>M186*E186</f>
        <v>0</v>
      </c>
      <c r="Y186" s="138">
        <f>(N186+O186+P186)*E186</f>
        <v>0</v>
      </c>
      <c r="Z186" s="138">
        <f>S186*E186</f>
        <v>0</v>
      </c>
      <c r="AA186" s="138">
        <f>T186*E186</f>
        <v>0</v>
      </c>
      <c r="AB186" s="138">
        <f t="shared" si="116"/>
        <v>0</v>
      </c>
      <c r="AC186" s="138"/>
      <c r="AD186" s="138">
        <f t="shared" si="117"/>
        <v>0</v>
      </c>
      <c r="AE186" s="138">
        <f t="shared" si="118"/>
        <v>0</v>
      </c>
      <c r="AF186" s="138">
        <f t="shared" si="119"/>
        <v>0</v>
      </c>
      <c r="AG186" s="138">
        <f t="shared" si="120"/>
        <v>0</v>
      </c>
    </row>
    <row r="187" spans="1:39" s="136" customFormat="1" ht="12.75" customHeight="1" x14ac:dyDescent="0.2">
      <c r="A187" s="163"/>
      <c r="B187" s="164" t="s">
        <v>438</v>
      </c>
      <c r="C187" s="165" t="s">
        <v>439</v>
      </c>
      <c r="D187" s="163"/>
      <c r="E187" s="166"/>
      <c r="F187" s="138"/>
      <c r="G187" s="159"/>
      <c r="H187" s="159"/>
      <c r="I187" s="159"/>
      <c r="J187" s="159"/>
      <c r="K187" s="159"/>
      <c r="L187" s="159"/>
      <c r="M187" s="159"/>
      <c r="N187" s="159"/>
      <c r="O187" s="159"/>
      <c r="P187" s="159"/>
      <c r="Q187" s="159"/>
      <c r="R187" s="159"/>
      <c r="S187" s="159"/>
      <c r="T187" s="159"/>
      <c r="U187" s="159"/>
      <c r="V187" s="160"/>
      <c r="W187" s="159"/>
      <c r="X187" s="159"/>
      <c r="Y187" s="159"/>
      <c r="Z187" s="159"/>
      <c r="AA187" s="159"/>
      <c r="AB187" s="159"/>
      <c r="AC187" s="159"/>
      <c r="AD187" s="159"/>
      <c r="AE187" s="159"/>
      <c r="AF187" s="159"/>
      <c r="AG187" s="159"/>
    </row>
    <row r="188" spans="1:39" s="136" customFormat="1" ht="12.75" customHeight="1" x14ac:dyDescent="0.2">
      <c r="A188" s="167">
        <v>121</v>
      </c>
      <c r="B188" s="168" t="s">
        <v>440</v>
      </c>
      <c r="C188" s="169" t="s">
        <v>441</v>
      </c>
      <c r="D188" s="167" t="s">
        <v>200</v>
      </c>
      <c r="E188" s="170">
        <v>2</v>
      </c>
      <c r="F188" s="138"/>
      <c r="G188" s="147"/>
      <c r="H188" s="147"/>
      <c r="I188" s="147"/>
      <c r="J188" s="147"/>
      <c r="K188" s="138">
        <f t="shared" si="110"/>
        <v>0</v>
      </c>
      <c r="L188" s="138"/>
      <c r="M188" s="138">
        <f t="shared" si="111"/>
        <v>0</v>
      </c>
      <c r="N188" s="147"/>
      <c r="O188" s="147"/>
      <c r="P188" s="147"/>
      <c r="Q188" s="138">
        <f t="shared" si="112"/>
        <v>0</v>
      </c>
      <c r="R188" s="138"/>
      <c r="S188" s="138">
        <f t="shared" si="113"/>
        <v>0</v>
      </c>
      <c r="T188" s="138">
        <f t="shared" si="114"/>
        <v>0</v>
      </c>
      <c r="U188" s="138">
        <f t="shared" si="115"/>
        <v>0</v>
      </c>
      <c r="V188" s="145"/>
      <c r="W188" s="138">
        <f>K188*E188</f>
        <v>0</v>
      </c>
      <c r="X188" s="138">
        <f>M188*E188</f>
        <v>0</v>
      </c>
      <c r="Y188" s="138">
        <f>(N188+O188+P188)*E188</f>
        <v>0</v>
      </c>
      <c r="Z188" s="138">
        <f>S188*E188</f>
        <v>0</v>
      </c>
      <c r="AA188" s="138">
        <f>T188*E188</f>
        <v>0</v>
      </c>
      <c r="AB188" s="138">
        <f t="shared" si="116"/>
        <v>0</v>
      </c>
      <c r="AC188" s="138"/>
      <c r="AD188" s="138">
        <f t="shared" si="117"/>
        <v>0</v>
      </c>
      <c r="AE188" s="138">
        <f t="shared" si="118"/>
        <v>0</v>
      </c>
      <c r="AF188" s="138">
        <f t="shared" si="119"/>
        <v>0</v>
      </c>
      <c r="AG188" s="138">
        <f t="shared" si="120"/>
        <v>0</v>
      </c>
    </row>
    <row r="189" spans="1:39" s="136" customFormat="1" ht="12.75" customHeight="1" x14ac:dyDescent="0.2">
      <c r="A189" s="167">
        <v>122</v>
      </c>
      <c r="B189" s="168" t="s">
        <v>442</v>
      </c>
      <c r="C189" s="169" t="s">
        <v>443</v>
      </c>
      <c r="D189" s="167" t="s">
        <v>200</v>
      </c>
      <c r="E189" s="170">
        <v>8</v>
      </c>
      <c r="F189" s="138"/>
      <c r="G189" s="147"/>
      <c r="H189" s="147"/>
      <c r="I189" s="147"/>
      <c r="J189" s="147"/>
      <c r="K189" s="138">
        <f t="shared" si="110"/>
        <v>0</v>
      </c>
      <c r="L189" s="138"/>
      <c r="M189" s="138">
        <f t="shared" si="111"/>
        <v>0</v>
      </c>
      <c r="N189" s="147"/>
      <c r="O189" s="147"/>
      <c r="P189" s="147"/>
      <c r="Q189" s="138">
        <f t="shared" si="112"/>
        <v>0</v>
      </c>
      <c r="R189" s="138"/>
      <c r="S189" s="138">
        <f t="shared" si="113"/>
        <v>0</v>
      </c>
      <c r="T189" s="138">
        <f t="shared" si="114"/>
        <v>0</v>
      </c>
      <c r="U189" s="138">
        <f t="shared" si="115"/>
        <v>0</v>
      </c>
      <c r="V189" s="145"/>
      <c r="W189" s="138">
        <f>K189*E189</f>
        <v>0</v>
      </c>
      <c r="X189" s="138">
        <f>M189*E189</f>
        <v>0</v>
      </c>
      <c r="Y189" s="138">
        <f>(N189+O189+P189)*E189</f>
        <v>0</v>
      </c>
      <c r="Z189" s="138">
        <f>S189*E189</f>
        <v>0</v>
      </c>
      <c r="AA189" s="138">
        <f>T189*E189</f>
        <v>0</v>
      </c>
      <c r="AB189" s="138">
        <f t="shared" si="116"/>
        <v>0</v>
      </c>
      <c r="AC189" s="138"/>
      <c r="AD189" s="138">
        <f t="shared" si="117"/>
        <v>0</v>
      </c>
      <c r="AE189" s="138">
        <f t="shared" si="118"/>
        <v>0</v>
      </c>
      <c r="AF189" s="138">
        <f t="shared" si="119"/>
        <v>0</v>
      </c>
      <c r="AG189" s="138">
        <f t="shared" si="120"/>
        <v>0</v>
      </c>
    </row>
    <row r="190" spans="1:39" s="136" customFormat="1" ht="12.75" customHeight="1" x14ac:dyDescent="0.2">
      <c r="A190" s="167">
        <v>123</v>
      </c>
      <c r="B190" s="168" t="s">
        <v>444</v>
      </c>
      <c r="C190" s="169" t="s">
        <v>445</v>
      </c>
      <c r="D190" s="167" t="s">
        <v>108</v>
      </c>
      <c r="E190" s="170">
        <v>5</v>
      </c>
      <c r="F190" s="137"/>
      <c r="G190" s="147"/>
      <c r="H190" s="147"/>
      <c r="I190" s="147"/>
      <c r="J190" s="147"/>
      <c r="K190" s="138">
        <f t="shared" si="110"/>
        <v>0</v>
      </c>
      <c r="L190" s="138"/>
      <c r="M190" s="138">
        <f t="shared" si="111"/>
        <v>0</v>
      </c>
      <c r="N190" s="147"/>
      <c r="O190" s="147"/>
      <c r="P190" s="147"/>
      <c r="Q190" s="138">
        <f t="shared" si="112"/>
        <v>0</v>
      </c>
      <c r="R190" s="138"/>
      <c r="S190" s="138">
        <f t="shared" si="113"/>
        <v>0</v>
      </c>
      <c r="T190" s="138">
        <f t="shared" si="114"/>
        <v>0</v>
      </c>
      <c r="U190" s="138">
        <f t="shared" si="115"/>
        <v>0</v>
      </c>
      <c r="V190" s="145"/>
      <c r="W190" s="138">
        <f>K190*E190</f>
        <v>0</v>
      </c>
      <c r="X190" s="138">
        <f>M190*E190</f>
        <v>0</v>
      </c>
      <c r="Y190" s="138">
        <f>(N190+O190+P190)*E190</f>
        <v>0</v>
      </c>
      <c r="Z190" s="138">
        <f>S190*E190</f>
        <v>0</v>
      </c>
      <c r="AA190" s="138">
        <f>T190*E190</f>
        <v>0</v>
      </c>
      <c r="AB190" s="138">
        <f t="shared" si="116"/>
        <v>0</v>
      </c>
      <c r="AC190" s="138"/>
      <c r="AD190" s="138">
        <f t="shared" si="117"/>
        <v>0</v>
      </c>
      <c r="AE190" s="138">
        <f t="shared" si="118"/>
        <v>0</v>
      </c>
      <c r="AF190" s="138">
        <f t="shared" si="119"/>
        <v>0</v>
      </c>
      <c r="AG190" s="138">
        <f t="shared" si="120"/>
        <v>0</v>
      </c>
    </row>
    <row r="191" spans="1:39" s="136" customFormat="1" ht="12.75" customHeight="1" x14ac:dyDescent="0.2">
      <c r="A191" s="163"/>
      <c r="B191" s="164" t="s">
        <v>446</v>
      </c>
      <c r="C191" s="165" t="s">
        <v>447</v>
      </c>
      <c r="D191" s="163"/>
      <c r="E191" s="166"/>
      <c r="F191" s="138"/>
      <c r="G191" s="159"/>
      <c r="H191" s="159"/>
      <c r="I191" s="159"/>
      <c r="J191" s="159"/>
      <c r="K191" s="159"/>
      <c r="L191" s="159"/>
      <c r="M191" s="159"/>
      <c r="N191" s="159"/>
      <c r="O191" s="159"/>
      <c r="P191" s="159"/>
      <c r="Q191" s="159"/>
      <c r="R191" s="159"/>
      <c r="S191" s="159"/>
      <c r="T191" s="159"/>
      <c r="U191" s="159"/>
      <c r="V191" s="160"/>
      <c r="W191" s="159"/>
      <c r="X191" s="159"/>
      <c r="Y191" s="159"/>
      <c r="Z191" s="159"/>
      <c r="AA191" s="159"/>
      <c r="AB191" s="159"/>
      <c r="AC191" s="159"/>
      <c r="AD191" s="159"/>
      <c r="AE191" s="159"/>
      <c r="AF191" s="159"/>
      <c r="AG191" s="159"/>
    </row>
    <row r="192" spans="1:39" s="136" customFormat="1" ht="12.75" customHeight="1" x14ac:dyDescent="0.2">
      <c r="A192" s="167">
        <v>124</v>
      </c>
      <c r="B192" s="168" t="s">
        <v>448</v>
      </c>
      <c r="C192" s="169" t="s">
        <v>449</v>
      </c>
      <c r="D192" s="167" t="s">
        <v>108</v>
      </c>
      <c r="E192" s="170">
        <v>20.86</v>
      </c>
      <c r="F192" s="138"/>
      <c r="G192" s="147"/>
      <c r="H192" s="147"/>
      <c r="I192" s="147"/>
      <c r="J192" s="147"/>
      <c r="K192" s="138">
        <f t="shared" si="110"/>
        <v>0</v>
      </c>
      <c r="L192" s="138"/>
      <c r="M192" s="138">
        <f t="shared" si="111"/>
        <v>0</v>
      </c>
      <c r="N192" s="147"/>
      <c r="O192" s="147"/>
      <c r="P192" s="147"/>
      <c r="Q192" s="138">
        <f t="shared" si="112"/>
        <v>0</v>
      </c>
      <c r="R192" s="138"/>
      <c r="S192" s="138">
        <f t="shared" si="113"/>
        <v>0</v>
      </c>
      <c r="T192" s="138">
        <f t="shared" si="114"/>
        <v>0</v>
      </c>
      <c r="U192" s="138">
        <f t="shared" si="115"/>
        <v>0</v>
      </c>
      <c r="V192" s="145"/>
      <c r="W192" s="138">
        <f>K192*E192</f>
        <v>0</v>
      </c>
      <c r="X192" s="138">
        <f>M192*E192</f>
        <v>0</v>
      </c>
      <c r="Y192" s="138">
        <f>(N192+O192+P192)*E192</f>
        <v>0</v>
      </c>
      <c r="Z192" s="138">
        <f>S192*E192</f>
        <v>0</v>
      </c>
      <c r="AA192" s="138">
        <f>T192*E192</f>
        <v>0</v>
      </c>
      <c r="AB192" s="138">
        <f t="shared" si="116"/>
        <v>0</v>
      </c>
      <c r="AC192" s="138"/>
      <c r="AD192" s="138">
        <f t="shared" si="117"/>
        <v>0</v>
      </c>
      <c r="AE192" s="138">
        <f t="shared" si="118"/>
        <v>0</v>
      </c>
      <c r="AF192" s="138">
        <f t="shared" si="119"/>
        <v>0</v>
      </c>
      <c r="AG192" s="138">
        <f t="shared" si="120"/>
        <v>0</v>
      </c>
    </row>
    <row r="193" spans="1:35" s="136" customFormat="1" ht="12.75" customHeight="1" x14ac:dyDescent="0.2">
      <c r="A193" s="163"/>
      <c r="B193" s="164" t="s">
        <v>450</v>
      </c>
      <c r="C193" s="165" t="s">
        <v>451</v>
      </c>
      <c r="D193" s="163"/>
      <c r="E193" s="166"/>
      <c r="F193" s="137"/>
      <c r="G193" s="159"/>
      <c r="H193" s="159"/>
      <c r="I193" s="159"/>
      <c r="J193" s="159"/>
      <c r="K193" s="159"/>
      <c r="L193" s="159"/>
      <c r="M193" s="159"/>
      <c r="N193" s="159"/>
      <c r="O193" s="159"/>
      <c r="P193" s="159"/>
      <c r="Q193" s="159"/>
      <c r="R193" s="159"/>
      <c r="S193" s="159"/>
      <c r="T193" s="159"/>
      <c r="U193" s="159"/>
      <c r="V193" s="160"/>
      <c r="W193" s="159"/>
      <c r="X193" s="159"/>
      <c r="Y193" s="159"/>
      <c r="Z193" s="159"/>
      <c r="AA193" s="159"/>
      <c r="AB193" s="159"/>
      <c r="AC193" s="159"/>
      <c r="AD193" s="159"/>
      <c r="AE193" s="159"/>
      <c r="AF193" s="159"/>
      <c r="AG193" s="159"/>
      <c r="AH193" s="161"/>
      <c r="AI193" s="161"/>
    </row>
    <row r="194" spans="1:35" s="136" customFormat="1" ht="12.75" customHeight="1" x14ac:dyDescent="0.2">
      <c r="A194" s="167">
        <v>125</v>
      </c>
      <c r="B194" s="168" t="s">
        <v>452</v>
      </c>
      <c r="C194" s="169" t="s">
        <v>453</v>
      </c>
      <c r="D194" s="167" t="s">
        <v>108</v>
      </c>
      <c r="E194" s="170">
        <v>4.53</v>
      </c>
      <c r="F194" s="138"/>
      <c r="G194" s="147"/>
      <c r="H194" s="147"/>
      <c r="I194" s="147"/>
      <c r="J194" s="147"/>
      <c r="K194" s="138">
        <f t="shared" si="110"/>
        <v>0</v>
      </c>
      <c r="L194" s="138"/>
      <c r="M194" s="138">
        <f t="shared" si="111"/>
        <v>0</v>
      </c>
      <c r="N194" s="147"/>
      <c r="O194" s="147"/>
      <c r="P194" s="147"/>
      <c r="Q194" s="138">
        <f t="shared" si="112"/>
        <v>0</v>
      </c>
      <c r="R194" s="138"/>
      <c r="S194" s="138">
        <f t="shared" si="113"/>
        <v>0</v>
      </c>
      <c r="T194" s="138">
        <f t="shared" si="114"/>
        <v>0</v>
      </c>
      <c r="U194" s="138">
        <f t="shared" si="115"/>
        <v>0</v>
      </c>
      <c r="V194" s="145"/>
      <c r="W194" s="138">
        <f>K194*E194</f>
        <v>0</v>
      </c>
      <c r="X194" s="138">
        <f>M194*E194</f>
        <v>0</v>
      </c>
      <c r="Y194" s="138">
        <f>(N194+O194+P194)*E194</f>
        <v>0</v>
      </c>
      <c r="Z194" s="138">
        <f>S194*E194</f>
        <v>0</v>
      </c>
      <c r="AA194" s="138">
        <f>T194*E194</f>
        <v>0</v>
      </c>
      <c r="AB194" s="138">
        <f t="shared" si="116"/>
        <v>0</v>
      </c>
      <c r="AC194" s="138"/>
      <c r="AD194" s="138">
        <f t="shared" si="117"/>
        <v>0</v>
      </c>
      <c r="AE194" s="138">
        <f t="shared" si="118"/>
        <v>0</v>
      </c>
      <c r="AF194" s="138">
        <f t="shared" si="119"/>
        <v>0</v>
      </c>
      <c r="AG194" s="138">
        <f t="shared" si="120"/>
        <v>0</v>
      </c>
    </row>
    <row r="195" spans="1:35" s="136" customFormat="1" ht="12.75" customHeight="1" x14ac:dyDescent="0.2">
      <c r="A195" s="163"/>
      <c r="B195" s="164" t="s">
        <v>454</v>
      </c>
      <c r="C195" s="165" t="s">
        <v>455</v>
      </c>
      <c r="D195" s="163"/>
      <c r="E195" s="166"/>
      <c r="F195" s="138"/>
      <c r="G195" s="159"/>
      <c r="H195" s="159"/>
      <c r="I195" s="159"/>
      <c r="J195" s="159"/>
      <c r="K195" s="159"/>
      <c r="L195" s="159"/>
      <c r="M195" s="159"/>
      <c r="N195" s="159"/>
      <c r="O195" s="159"/>
      <c r="P195" s="159"/>
      <c r="Q195" s="159"/>
      <c r="R195" s="159"/>
      <c r="S195" s="159"/>
      <c r="T195" s="159"/>
      <c r="U195" s="159"/>
      <c r="V195" s="160"/>
      <c r="W195" s="159"/>
      <c r="X195" s="159"/>
      <c r="Y195" s="159"/>
      <c r="Z195" s="159"/>
      <c r="AA195" s="159"/>
      <c r="AB195" s="159"/>
      <c r="AC195" s="159"/>
      <c r="AD195" s="159"/>
      <c r="AE195" s="159"/>
      <c r="AF195" s="159"/>
      <c r="AG195" s="159"/>
      <c r="AH195" s="161"/>
    </row>
    <row r="196" spans="1:35" s="136" customFormat="1" ht="12.75" customHeight="1" x14ac:dyDescent="0.2">
      <c r="A196" s="167">
        <v>126</v>
      </c>
      <c r="B196" s="168" t="s">
        <v>456</v>
      </c>
      <c r="C196" s="169" t="s">
        <v>457</v>
      </c>
      <c r="D196" s="167" t="s">
        <v>108</v>
      </c>
      <c r="E196" s="170">
        <v>4.82</v>
      </c>
      <c r="F196" s="138"/>
      <c r="G196" s="147"/>
      <c r="H196" s="147"/>
      <c r="I196" s="147"/>
      <c r="J196" s="147"/>
      <c r="K196" s="138">
        <f t="shared" si="110"/>
        <v>0</v>
      </c>
      <c r="L196" s="138"/>
      <c r="M196" s="138">
        <f t="shared" si="111"/>
        <v>0</v>
      </c>
      <c r="N196" s="147"/>
      <c r="O196" s="147"/>
      <c r="P196" s="147"/>
      <c r="Q196" s="138">
        <f t="shared" si="112"/>
        <v>0</v>
      </c>
      <c r="R196" s="138"/>
      <c r="S196" s="138">
        <f t="shared" si="113"/>
        <v>0</v>
      </c>
      <c r="T196" s="138">
        <f t="shared" si="114"/>
        <v>0</v>
      </c>
      <c r="U196" s="138">
        <f t="shared" si="115"/>
        <v>0</v>
      </c>
      <c r="V196" s="145"/>
      <c r="W196" s="138">
        <f>K196*E196</f>
        <v>0</v>
      </c>
      <c r="X196" s="138">
        <f>M196*E196</f>
        <v>0</v>
      </c>
      <c r="Y196" s="138">
        <f>(N196+O196+P196)*E196</f>
        <v>0</v>
      </c>
      <c r="Z196" s="138">
        <f>S196*E196</f>
        <v>0</v>
      </c>
      <c r="AA196" s="138">
        <f>T196*E196</f>
        <v>0</v>
      </c>
      <c r="AB196" s="138">
        <f t="shared" si="116"/>
        <v>0</v>
      </c>
      <c r="AC196" s="138"/>
      <c r="AD196" s="138">
        <f t="shared" si="117"/>
        <v>0</v>
      </c>
      <c r="AE196" s="138">
        <f t="shared" si="118"/>
        <v>0</v>
      </c>
      <c r="AF196" s="138">
        <f t="shared" si="119"/>
        <v>0</v>
      </c>
      <c r="AG196" s="138">
        <f t="shared" si="120"/>
        <v>0</v>
      </c>
    </row>
    <row r="197" spans="1:35" s="136" customFormat="1" ht="12.75" customHeight="1" x14ac:dyDescent="0.2">
      <c r="A197" s="167">
        <v>127</v>
      </c>
      <c r="B197" s="168" t="s">
        <v>458</v>
      </c>
      <c r="C197" s="169" t="s">
        <v>459</v>
      </c>
      <c r="D197" s="167" t="s">
        <v>108</v>
      </c>
      <c r="E197" s="170">
        <v>9.64</v>
      </c>
      <c r="F197" s="138"/>
      <c r="G197" s="147"/>
      <c r="H197" s="147"/>
      <c r="I197" s="147"/>
      <c r="J197" s="147"/>
      <c r="K197" s="138">
        <f t="shared" si="110"/>
        <v>0</v>
      </c>
      <c r="L197" s="138"/>
      <c r="M197" s="138">
        <f t="shared" si="111"/>
        <v>0</v>
      </c>
      <c r="N197" s="147"/>
      <c r="O197" s="147"/>
      <c r="P197" s="147"/>
      <c r="Q197" s="138">
        <f t="shared" si="112"/>
        <v>0</v>
      </c>
      <c r="R197" s="138"/>
      <c r="S197" s="138">
        <f t="shared" si="113"/>
        <v>0</v>
      </c>
      <c r="T197" s="138">
        <f t="shared" si="114"/>
        <v>0</v>
      </c>
      <c r="U197" s="138">
        <f t="shared" si="115"/>
        <v>0</v>
      </c>
      <c r="V197" s="145"/>
      <c r="W197" s="138">
        <f>K197*E197</f>
        <v>0</v>
      </c>
      <c r="X197" s="138">
        <f>M197*E197</f>
        <v>0</v>
      </c>
      <c r="Y197" s="138">
        <f>(N197+O197+P197)*E197</f>
        <v>0</v>
      </c>
      <c r="Z197" s="138">
        <f>S197*E197</f>
        <v>0</v>
      </c>
      <c r="AA197" s="138">
        <f>T197*E197</f>
        <v>0</v>
      </c>
      <c r="AB197" s="138">
        <f t="shared" si="116"/>
        <v>0</v>
      </c>
      <c r="AC197" s="138"/>
      <c r="AD197" s="138">
        <f t="shared" si="117"/>
        <v>0</v>
      </c>
      <c r="AE197" s="138">
        <f t="shared" si="118"/>
        <v>0</v>
      </c>
      <c r="AF197" s="138">
        <f t="shared" si="119"/>
        <v>0</v>
      </c>
      <c r="AG197" s="138">
        <f t="shared" si="120"/>
        <v>0</v>
      </c>
    </row>
    <row r="198" spans="1:35" s="136" customFormat="1" ht="12.75" customHeight="1" x14ac:dyDescent="0.2">
      <c r="A198" s="163"/>
      <c r="B198" s="164" t="s">
        <v>460</v>
      </c>
      <c r="C198" s="165" t="s">
        <v>461</v>
      </c>
      <c r="D198" s="163"/>
      <c r="E198" s="166"/>
      <c r="F198" s="137"/>
      <c r="G198" s="159"/>
      <c r="H198" s="159"/>
      <c r="I198" s="159"/>
      <c r="J198" s="159"/>
      <c r="K198" s="159"/>
      <c r="L198" s="159"/>
      <c r="M198" s="159"/>
      <c r="N198" s="159"/>
      <c r="O198" s="159"/>
      <c r="P198" s="159"/>
      <c r="Q198" s="159"/>
      <c r="R198" s="159"/>
      <c r="S198" s="159"/>
      <c r="T198" s="159"/>
      <c r="U198" s="159"/>
      <c r="V198" s="160"/>
      <c r="W198" s="159"/>
      <c r="X198" s="159"/>
      <c r="Y198" s="159"/>
      <c r="Z198" s="159"/>
      <c r="AA198" s="159"/>
      <c r="AB198" s="159"/>
      <c r="AC198" s="159"/>
      <c r="AD198" s="159"/>
      <c r="AE198" s="159"/>
      <c r="AF198" s="159"/>
      <c r="AG198" s="159"/>
      <c r="AH198" s="161"/>
    </row>
    <row r="199" spans="1:35" s="136" customFormat="1" ht="12.75" customHeight="1" x14ac:dyDescent="0.2">
      <c r="A199" s="167">
        <v>128</v>
      </c>
      <c r="B199" s="168" t="s">
        <v>462</v>
      </c>
      <c r="C199" s="169" t="s">
        <v>463</v>
      </c>
      <c r="D199" s="167" t="s">
        <v>108</v>
      </c>
      <c r="E199" s="170">
        <v>85.91</v>
      </c>
      <c r="F199" s="138"/>
      <c r="G199" s="147"/>
      <c r="H199" s="147"/>
      <c r="I199" s="147"/>
      <c r="J199" s="147"/>
      <c r="K199" s="138">
        <f t="shared" si="110"/>
        <v>0</v>
      </c>
      <c r="L199" s="138"/>
      <c r="M199" s="138">
        <f t="shared" si="111"/>
        <v>0</v>
      </c>
      <c r="N199" s="147"/>
      <c r="O199" s="147"/>
      <c r="P199" s="147"/>
      <c r="Q199" s="138">
        <f t="shared" si="112"/>
        <v>0</v>
      </c>
      <c r="R199" s="138"/>
      <c r="S199" s="138">
        <f t="shared" si="113"/>
        <v>0</v>
      </c>
      <c r="T199" s="138">
        <f t="shared" si="114"/>
        <v>0</v>
      </c>
      <c r="U199" s="138">
        <f t="shared" si="115"/>
        <v>0</v>
      </c>
      <c r="V199" s="145"/>
      <c r="W199" s="138">
        <f>K199*E199</f>
        <v>0</v>
      </c>
      <c r="X199" s="138">
        <f>M199*E199</f>
        <v>0</v>
      </c>
      <c r="Y199" s="138">
        <f>(N199+O199+P199)*E199</f>
        <v>0</v>
      </c>
      <c r="Z199" s="138">
        <f>S199*E199</f>
        <v>0</v>
      </c>
      <c r="AA199" s="138">
        <f>T199*E199</f>
        <v>0</v>
      </c>
      <c r="AB199" s="138">
        <f t="shared" si="116"/>
        <v>0</v>
      </c>
      <c r="AC199" s="138"/>
      <c r="AD199" s="138">
        <f t="shared" si="117"/>
        <v>0</v>
      </c>
      <c r="AE199" s="138">
        <f t="shared" si="118"/>
        <v>0</v>
      </c>
      <c r="AF199" s="138">
        <f t="shared" si="119"/>
        <v>0</v>
      </c>
      <c r="AG199" s="138">
        <f t="shared" si="120"/>
        <v>0</v>
      </c>
    </row>
    <row r="200" spans="1:35" s="136" customFormat="1" ht="12.75" customHeight="1" x14ac:dyDescent="0.2">
      <c r="A200" s="167">
        <v>129</v>
      </c>
      <c r="B200" s="168" t="s">
        <v>464</v>
      </c>
      <c r="C200" s="169" t="s">
        <v>465</v>
      </c>
      <c r="D200" s="167" t="s">
        <v>108</v>
      </c>
      <c r="E200" s="170">
        <v>36.71</v>
      </c>
      <c r="F200" s="138"/>
      <c r="G200" s="147"/>
      <c r="H200" s="147"/>
      <c r="I200" s="147"/>
      <c r="J200" s="147"/>
      <c r="K200" s="138">
        <f t="shared" si="110"/>
        <v>0</v>
      </c>
      <c r="L200" s="138"/>
      <c r="M200" s="138">
        <f t="shared" si="111"/>
        <v>0</v>
      </c>
      <c r="N200" s="147"/>
      <c r="O200" s="147"/>
      <c r="P200" s="147"/>
      <c r="Q200" s="138">
        <f t="shared" si="112"/>
        <v>0</v>
      </c>
      <c r="R200" s="138"/>
      <c r="S200" s="138">
        <f t="shared" si="113"/>
        <v>0</v>
      </c>
      <c r="T200" s="138">
        <f t="shared" si="114"/>
        <v>0</v>
      </c>
      <c r="U200" s="138">
        <f t="shared" si="115"/>
        <v>0</v>
      </c>
      <c r="V200" s="145"/>
      <c r="W200" s="138">
        <f>K200*E200</f>
        <v>0</v>
      </c>
      <c r="X200" s="138">
        <f>M200*E200</f>
        <v>0</v>
      </c>
      <c r="Y200" s="138">
        <f>(N200+O200+P200)*E200</f>
        <v>0</v>
      </c>
      <c r="Z200" s="138">
        <f>S200*E200</f>
        <v>0</v>
      </c>
      <c r="AA200" s="138">
        <f>T200*E200</f>
        <v>0</v>
      </c>
      <c r="AB200" s="138">
        <f t="shared" si="116"/>
        <v>0</v>
      </c>
      <c r="AC200" s="138"/>
      <c r="AD200" s="138">
        <f t="shared" si="117"/>
        <v>0</v>
      </c>
      <c r="AE200" s="138">
        <f t="shared" si="118"/>
        <v>0</v>
      </c>
      <c r="AF200" s="138">
        <f t="shared" si="119"/>
        <v>0</v>
      </c>
      <c r="AG200" s="138">
        <f t="shared" si="120"/>
        <v>0</v>
      </c>
    </row>
    <row r="201" spans="1:35" s="136" customFormat="1" ht="12.75" customHeight="1" x14ac:dyDescent="0.2">
      <c r="A201" s="167">
        <v>130</v>
      </c>
      <c r="B201" s="168" t="s">
        <v>466</v>
      </c>
      <c r="C201" s="169" t="s">
        <v>467</v>
      </c>
      <c r="D201" s="167" t="s">
        <v>108</v>
      </c>
      <c r="E201" s="170">
        <v>74.8</v>
      </c>
      <c r="F201" s="138"/>
      <c r="G201" s="147"/>
      <c r="H201" s="147"/>
      <c r="I201" s="147"/>
      <c r="J201" s="147"/>
      <c r="K201" s="138">
        <f t="shared" si="110"/>
        <v>0</v>
      </c>
      <c r="L201" s="138"/>
      <c r="M201" s="138">
        <f t="shared" si="111"/>
        <v>0</v>
      </c>
      <c r="N201" s="147"/>
      <c r="O201" s="147"/>
      <c r="P201" s="147"/>
      <c r="Q201" s="138">
        <f t="shared" si="112"/>
        <v>0</v>
      </c>
      <c r="R201" s="138"/>
      <c r="S201" s="138">
        <f t="shared" si="113"/>
        <v>0</v>
      </c>
      <c r="T201" s="138">
        <f t="shared" si="114"/>
        <v>0</v>
      </c>
      <c r="U201" s="138">
        <f t="shared" si="115"/>
        <v>0</v>
      </c>
      <c r="V201" s="145"/>
      <c r="W201" s="138">
        <f>K201*E201</f>
        <v>0</v>
      </c>
      <c r="X201" s="138">
        <f>M201*E201</f>
        <v>0</v>
      </c>
      <c r="Y201" s="138">
        <f>(N201+O201+P201)*E201</f>
        <v>0</v>
      </c>
      <c r="Z201" s="138">
        <f>S201*E201</f>
        <v>0</v>
      </c>
      <c r="AA201" s="138">
        <f>T201*E201</f>
        <v>0</v>
      </c>
      <c r="AB201" s="138">
        <f t="shared" si="116"/>
        <v>0</v>
      </c>
      <c r="AC201" s="138"/>
      <c r="AD201" s="138">
        <f t="shared" si="117"/>
        <v>0</v>
      </c>
      <c r="AE201" s="138">
        <f t="shared" si="118"/>
        <v>0</v>
      </c>
      <c r="AF201" s="138">
        <f t="shared" si="119"/>
        <v>0</v>
      </c>
      <c r="AG201" s="138">
        <f t="shared" si="120"/>
        <v>0</v>
      </c>
    </row>
    <row r="202" spans="1:35" s="136" customFormat="1" ht="12.75" customHeight="1" x14ac:dyDescent="0.2">
      <c r="A202" s="167">
        <v>131</v>
      </c>
      <c r="B202" s="168" t="s">
        <v>240</v>
      </c>
      <c r="C202" s="169" t="s">
        <v>241</v>
      </c>
      <c r="D202" s="167" t="s">
        <v>3</v>
      </c>
      <c r="E202" s="170">
        <v>111.652</v>
      </c>
      <c r="F202" s="137"/>
      <c r="G202" s="147"/>
      <c r="H202" s="147"/>
      <c r="I202" s="147"/>
      <c r="J202" s="147"/>
      <c r="K202" s="138">
        <f t="shared" si="110"/>
        <v>0</v>
      </c>
      <c r="L202" s="138"/>
      <c r="M202" s="138">
        <f t="shared" si="111"/>
        <v>0</v>
      </c>
      <c r="N202" s="147"/>
      <c r="O202" s="147"/>
      <c r="P202" s="147"/>
      <c r="Q202" s="138">
        <f t="shared" si="112"/>
        <v>0</v>
      </c>
      <c r="R202" s="138"/>
      <c r="S202" s="138">
        <f t="shared" si="113"/>
        <v>0</v>
      </c>
      <c r="T202" s="138">
        <f t="shared" si="114"/>
        <v>0</v>
      </c>
      <c r="U202" s="138">
        <f t="shared" si="115"/>
        <v>0</v>
      </c>
      <c r="V202" s="145"/>
      <c r="W202" s="138">
        <f>K202*E202</f>
        <v>0</v>
      </c>
      <c r="X202" s="138">
        <f>M202*E202</f>
        <v>0</v>
      </c>
      <c r="Y202" s="138">
        <f>(N202+O202+P202)*E202</f>
        <v>0</v>
      </c>
      <c r="Z202" s="138">
        <f>S202*E202</f>
        <v>0</v>
      </c>
      <c r="AA202" s="138">
        <f>T202*E202</f>
        <v>0</v>
      </c>
      <c r="AB202" s="138">
        <f t="shared" si="116"/>
        <v>0</v>
      </c>
      <c r="AC202" s="138"/>
      <c r="AD202" s="138">
        <f t="shared" si="117"/>
        <v>0</v>
      </c>
      <c r="AE202" s="138">
        <f t="shared" si="118"/>
        <v>0</v>
      </c>
      <c r="AF202" s="138">
        <f t="shared" si="119"/>
        <v>0</v>
      </c>
      <c r="AG202" s="138">
        <f t="shared" si="120"/>
        <v>0</v>
      </c>
    </row>
    <row r="203" spans="1:35" s="136" customFormat="1" ht="12.75" customHeight="1" x14ac:dyDescent="0.2">
      <c r="A203" s="163"/>
      <c r="B203" s="164" t="s">
        <v>468</v>
      </c>
      <c r="C203" s="165" t="s">
        <v>469</v>
      </c>
      <c r="D203" s="163"/>
      <c r="E203" s="166"/>
      <c r="F203" s="138"/>
      <c r="G203" s="159"/>
      <c r="H203" s="159"/>
      <c r="I203" s="159"/>
      <c r="J203" s="159"/>
      <c r="K203" s="159"/>
      <c r="L203" s="159"/>
      <c r="M203" s="159"/>
      <c r="N203" s="159"/>
      <c r="O203" s="159"/>
      <c r="P203" s="159"/>
      <c r="Q203" s="159"/>
      <c r="R203" s="159"/>
      <c r="S203" s="159"/>
      <c r="T203" s="159"/>
      <c r="U203" s="159"/>
      <c r="V203" s="160"/>
      <c r="W203" s="159"/>
      <c r="X203" s="159"/>
      <c r="Y203" s="159"/>
      <c r="Z203" s="159"/>
      <c r="AA203" s="159"/>
      <c r="AB203" s="159"/>
      <c r="AC203" s="159"/>
      <c r="AD203" s="159"/>
      <c r="AE203" s="159"/>
      <c r="AF203" s="159"/>
      <c r="AG203" s="159"/>
      <c r="AH203" s="161"/>
    </row>
    <row r="204" spans="1:35" s="136" customFormat="1" ht="12.75" customHeight="1" x14ac:dyDescent="0.2">
      <c r="A204" s="167">
        <v>132</v>
      </c>
      <c r="B204" s="168" t="s">
        <v>470</v>
      </c>
      <c r="C204" s="169" t="s">
        <v>471</v>
      </c>
      <c r="D204" s="167" t="s">
        <v>3</v>
      </c>
      <c r="E204" s="170">
        <v>317.03699999999998</v>
      </c>
      <c r="F204" s="138"/>
      <c r="G204" s="147"/>
      <c r="H204" s="147"/>
      <c r="I204" s="147"/>
      <c r="J204" s="147"/>
      <c r="K204" s="138">
        <f t="shared" si="110"/>
        <v>0</v>
      </c>
      <c r="L204" s="138"/>
      <c r="M204" s="138">
        <f t="shared" si="111"/>
        <v>0</v>
      </c>
      <c r="N204" s="147"/>
      <c r="O204" s="147"/>
      <c r="P204" s="147"/>
      <c r="Q204" s="138">
        <f t="shared" si="112"/>
        <v>0</v>
      </c>
      <c r="R204" s="138"/>
      <c r="S204" s="138">
        <f t="shared" si="113"/>
        <v>0</v>
      </c>
      <c r="T204" s="138">
        <f t="shared" si="114"/>
        <v>0</v>
      </c>
      <c r="U204" s="138">
        <f t="shared" si="115"/>
        <v>0</v>
      </c>
      <c r="V204" s="145"/>
      <c r="W204" s="138">
        <f>K204*E204</f>
        <v>0</v>
      </c>
      <c r="X204" s="138">
        <f>M204*E204</f>
        <v>0</v>
      </c>
      <c r="Y204" s="138">
        <f>(N204+O204+P204)*E204</f>
        <v>0</v>
      </c>
      <c r="Z204" s="138">
        <f>S204*E204</f>
        <v>0</v>
      </c>
      <c r="AA204" s="138">
        <f>T204*E204</f>
        <v>0</v>
      </c>
      <c r="AB204" s="138">
        <f t="shared" si="116"/>
        <v>0</v>
      </c>
      <c r="AC204" s="138"/>
      <c r="AD204" s="138">
        <f t="shared" si="117"/>
        <v>0</v>
      </c>
      <c r="AE204" s="138">
        <f t="shared" si="118"/>
        <v>0</v>
      </c>
      <c r="AF204" s="138">
        <f t="shared" si="119"/>
        <v>0</v>
      </c>
      <c r="AG204" s="138">
        <f t="shared" si="120"/>
        <v>0</v>
      </c>
    </row>
    <row r="205" spans="1:35" s="136" customFormat="1" ht="12.75" customHeight="1" x14ac:dyDescent="0.2">
      <c r="A205" s="163"/>
      <c r="B205" s="164" t="s">
        <v>472</v>
      </c>
      <c r="C205" s="165" t="s">
        <v>473</v>
      </c>
      <c r="D205" s="163"/>
      <c r="E205" s="166"/>
      <c r="F205" s="138"/>
      <c r="G205" s="159"/>
      <c r="H205" s="159"/>
      <c r="I205" s="159"/>
      <c r="J205" s="159"/>
      <c r="K205" s="159"/>
      <c r="L205" s="159"/>
      <c r="M205" s="159"/>
      <c r="N205" s="159"/>
      <c r="O205" s="159"/>
      <c r="P205" s="159"/>
      <c r="Q205" s="159"/>
      <c r="R205" s="159"/>
      <c r="S205" s="159"/>
      <c r="T205" s="159"/>
      <c r="U205" s="159"/>
      <c r="V205" s="160"/>
      <c r="W205" s="159"/>
      <c r="X205" s="159"/>
      <c r="Y205" s="159"/>
      <c r="Z205" s="159"/>
      <c r="AA205" s="159"/>
      <c r="AB205" s="159"/>
      <c r="AC205" s="159"/>
      <c r="AD205" s="159"/>
      <c r="AE205" s="159"/>
      <c r="AF205" s="159"/>
      <c r="AG205" s="159"/>
      <c r="AH205" s="161"/>
      <c r="AI205" s="161"/>
    </row>
    <row r="206" spans="1:35" s="136" customFormat="1" ht="12.75" customHeight="1" x14ac:dyDescent="0.2">
      <c r="A206" s="167">
        <v>133</v>
      </c>
      <c r="B206" s="168" t="s">
        <v>474</v>
      </c>
      <c r="C206" s="169" t="s">
        <v>475</v>
      </c>
      <c r="D206" s="167" t="s">
        <v>6</v>
      </c>
      <c r="E206" s="170">
        <v>83.001000000000005</v>
      </c>
      <c r="F206" s="138"/>
      <c r="G206" s="147"/>
      <c r="H206" s="147"/>
      <c r="I206" s="147"/>
      <c r="J206" s="147"/>
      <c r="K206" s="138">
        <f t="shared" si="110"/>
        <v>0</v>
      </c>
      <c r="L206" s="138"/>
      <c r="M206" s="138">
        <f t="shared" si="111"/>
        <v>0</v>
      </c>
      <c r="N206" s="147"/>
      <c r="O206" s="147"/>
      <c r="P206" s="147"/>
      <c r="Q206" s="138">
        <f t="shared" si="112"/>
        <v>0</v>
      </c>
      <c r="R206" s="138"/>
      <c r="S206" s="138">
        <f t="shared" si="113"/>
        <v>0</v>
      </c>
      <c r="T206" s="138">
        <f t="shared" si="114"/>
        <v>0</v>
      </c>
      <c r="U206" s="138">
        <f t="shared" si="115"/>
        <v>0</v>
      </c>
      <c r="V206" s="145"/>
      <c r="W206" s="138">
        <f>K206*E206</f>
        <v>0</v>
      </c>
      <c r="X206" s="138">
        <f>M206*E206</f>
        <v>0</v>
      </c>
      <c r="Y206" s="138">
        <f>(N206+O206+P206)*E206</f>
        <v>0</v>
      </c>
      <c r="Z206" s="138">
        <f>S206*E206</f>
        <v>0</v>
      </c>
      <c r="AA206" s="138">
        <f>T206*E206</f>
        <v>0</v>
      </c>
      <c r="AB206" s="138">
        <f t="shared" si="116"/>
        <v>0</v>
      </c>
      <c r="AC206" s="138"/>
      <c r="AD206" s="138">
        <f t="shared" si="117"/>
        <v>0</v>
      </c>
      <c r="AE206" s="138">
        <f t="shared" si="118"/>
        <v>0</v>
      </c>
      <c r="AF206" s="138">
        <f t="shared" si="119"/>
        <v>0</v>
      </c>
      <c r="AG206" s="138">
        <f t="shared" si="120"/>
        <v>0</v>
      </c>
    </row>
    <row r="207" spans="1:35" s="136" customFormat="1" ht="12.75" customHeight="1" x14ac:dyDescent="0.2">
      <c r="A207" s="163"/>
      <c r="B207" s="164" t="s">
        <v>252</v>
      </c>
      <c r="C207" s="165" t="s">
        <v>253</v>
      </c>
      <c r="D207" s="163"/>
      <c r="E207" s="166"/>
      <c r="F207" s="138"/>
      <c r="G207" s="159"/>
      <c r="H207" s="159"/>
      <c r="I207" s="159"/>
      <c r="J207" s="159"/>
      <c r="K207" s="159"/>
      <c r="L207" s="159"/>
      <c r="M207" s="159"/>
      <c r="N207" s="159"/>
      <c r="O207" s="159"/>
      <c r="P207" s="159"/>
      <c r="Q207" s="159"/>
      <c r="R207" s="159"/>
      <c r="S207" s="159"/>
      <c r="T207" s="159"/>
      <c r="U207" s="159"/>
      <c r="V207" s="160"/>
      <c r="W207" s="159"/>
      <c r="X207" s="159"/>
      <c r="Y207" s="159"/>
      <c r="Z207" s="159"/>
      <c r="AA207" s="159"/>
      <c r="AB207" s="159"/>
      <c r="AC207" s="159"/>
      <c r="AD207" s="159"/>
      <c r="AE207" s="159"/>
      <c r="AF207" s="159"/>
      <c r="AG207" s="159"/>
      <c r="AH207" s="161"/>
    </row>
    <row r="208" spans="1:35" s="136" customFormat="1" ht="12.75" customHeight="1" x14ac:dyDescent="0.2">
      <c r="A208" s="167">
        <v>134</v>
      </c>
      <c r="B208" s="168" t="s">
        <v>254</v>
      </c>
      <c r="C208" s="169" t="s">
        <v>476</v>
      </c>
      <c r="D208" s="167" t="s">
        <v>3</v>
      </c>
      <c r="E208" s="170">
        <v>91.572999999999993</v>
      </c>
      <c r="F208" s="137"/>
      <c r="G208" s="147"/>
      <c r="H208" s="147"/>
      <c r="I208" s="147"/>
      <c r="J208" s="147"/>
      <c r="K208" s="138">
        <f t="shared" si="110"/>
        <v>0</v>
      </c>
      <c r="L208" s="138"/>
      <c r="M208" s="138">
        <f t="shared" si="111"/>
        <v>0</v>
      </c>
      <c r="N208" s="147"/>
      <c r="O208" s="147"/>
      <c r="P208" s="147"/>
      <c r="Q208" s="138">
        <f t="shared" si="112"/>
        <v>0</v>
      </c>
      <c r="R208" s="138"/>
      <c r="S208" s="138">
        <f t="shared" si="113"/>
        <v>0</v>
      </c>
      <c r="T208" s="138">
        <f t="shared" si="114"/>
        <v>0</v>
      </c>
      <c r="U208" s="138">
        <f t="shared" si="115"/>
        <v>0</v>
      </c>
      <c r="V208" s="145"/>
      <c r="W208" s="138">
        <f>K208*E208</f>
        <v>0</v>
      </c>
      <c r="X208" s="138">
        <f>M208*E208</f>
        <v>0</v>
      </c>
      <c r="Y208" s="138">
        <f>(N208+O208+P208)*E208</f>
        <v>0</v>
      </c>
      <c r="Z208" s="138">
        <f>S208*E208</f>
        <v>0</v>
      </c>
      <c r="AA208" s="138">
        <f>T208*E208</f>
        <v>0</v>
      </c>
      <c r="AB208" s="138">
        <f t="shared" si="116"/>
        <v>0</v>
      </c>
      <c r="AC208" s="138"/>
      <c r="AD208" s="138">
        <f t="shared" si="117"/>
        <v>0</v>
      </c>
      <c r="AE208" s="138">
        <f t="shared" si="118"/>
        <v>0</v>
      </c>
      <c r="AF208" s="138">
        <f t="shared" si="119"/>
        <v>0</v>
      </c>
      <c r="AG208" s="138">
        <f t="shared" si="120"/>
        <v>0</v>
      </c>
    </row>
    <row r="209" spans="1:36" s="136" customFormat="1" ht="12.75" customHeight="1" x14ac:dyDescent="0.2">
      <c r="A209" s="163"/>
      <c r="B209" s="164" t="s">
        <v>477</v>
      </c>
      <c r="C209" s="165" t="s">
        <v>478</v>
      </c>
      <c r="D209" s="163"/>
      <c r="E209" s="166"/>
      <c r="F209" s="138"/>
      <c r="G209" s="159"/>
      <c r="H209" s="159"/>
      <c r="I209" s="159"/>
      <c r="J209" s="159"/>
      <c r="K209" s="159"/>
      <c r="L209" s="159"/>
      <c r="M209" s="159"/>
      <c r="N209" s="159"/>
      <c r="O209" s="159"/>
      <c r="P209" s="159"/>
      <c r="Q209" s="159"/>
      <c r="R209" s="159"/>
      <c r="S209" s="159"/>
      <c r="T209" s="159"/>
      <c r="U209" s="159"/>
      <c r="V209" s="160"/>
      <c r="W209" s="159"/>
      <c r="X209" s="159"/>
      <c r="Y209" s="159"/>
      <c r="Z209" s="159"/>
      <c r="AA209" s="159"/>
      <c r="AB209" s="159"/>
      <c r="AC209" s="159"/>
      <c r="AD209" s="159"/>
      <c r="AE209" s="159"/>
      <c r="AF209" s="159"/>
      <c r="AG209" s="159"/>
      <c r="AH209" s="161"/>
    </row>
    <row r="210" spans="1:36" s="136" customFormat="1" ht="12.75" customHeight="1" x14ac:dyDescent="0.2">
      <c r="A210" s="167">
        <v>135</v>
      </c>
      <c r="B210" s="168" t="s">
        <v>479</v>
      </c>
      <c r="C210" s="169" t="s">
        <v>480</v>
      </c>
      <c r="D210" s="167" t="s">
        <v>4</v>
      </c>
      <c r="E210" s="170">
        <v>166.00200000000001</v>
      </c>
      <c r="F210" s="138"/>
      <c r="G210" s="147"/>
      <c r="H210" s="147"/>
      <c r="I210" s="147"/>
      <c r="J210" s="147"/>
      <c r="K210" s="138">
        <f t="shared" si="110"/>
        <v>0</v>
      </c>
      <c r="L210" s="138"/>
      <c r="M210" s="138">
        <f t="shared" si="111"/>
        <v>0</v>
      </c>
      <c r="N210" s="147"/>
      <c r="O210" s="147"/>
      <c r="P210" s="147"/>
      <c r="Q210" s="138">
        <f t="shared" si="112"/>
        <v>0</v>
      </c>
      <c r="R210" s="138"/>
      <c r="S210" s="138">
        <f t="shared" si="113"/>
        <v>0</v>
      </c>
      <c r="T210" s="138">
        <f t="shared" si="114"/>
        <v>0</v>
      </c>
      <c r="U210" s="138">
        <f t="shared" si="115"/>
        <v>0</v>
      </c>
      <c r="V210" s="145"/>
      <c r="W210" s="138">
        <f>K210*E210</f>
        <v>0</v>
      </c>
      <c r="X210" s="138">
        <f>M210*E210</f>
        <v>0</v>
      </c>
      <c r="Y210" s="138">
        <f>(N210+O210+P210)*E210</f>
        <v>0</v>
      </c>
      <c r="Z210" s="138">
        <f>S210*E210</f>
        <v>0</v>
      </c>
      <c r="AA210" s="138">
        <f>T210*E210</f>
        <v>0</v>
      </c>
      <c r="AB210" s="138">
        <f t="shared" si="116"/>
        <v>0</v>
      </c>
      <c r="AC210" s="138"/>
      <c r="AD210" s="138">
        <f t="shared" si="117"/>
        <v>0</v>
      </c>
      <c r="AE210" s="138">
        <f t="shared" si="118"/>
        <v>0</v>
      </c>
      <c r="AF210" s="138">
        <f t="shared" si="119"/>
        <v>0</v>
      </c>
      <c r="AG210" s="138">
        <f t="shared" si="120"/>
        <v>0</v>
      </c>
    </row>
    <row r="211" spans="1:36" s="136" customFormat="1" ht="12.75" customHeight="1" x14ac:dyDescent="0.2">
      <c r="A211" s="163"/>
      <c r="B211" s="164" t="s">
        <v>261</v>
      </c>
      <c r="C211" s="165" t="s">
        <v>481</v>
      </c>
      <c r="D211" s="163"/>
      <c r="E211" s="166"/>
      <c r="F211" s="137"/>
      <c r="G211" s="159"/>
      <c r="H211" s="159"/>
      <c r="I211" s="159"/>
      <c r="J211" s="159"/>
      <c r="K211" s="159"/>
      <c r="L211" s="159"/>
      <c r="M211" s="159"/>
      <c r="N211" s="159"/>
      <c r="O211" s="159"/>
      <c r="P211" s="159"/>
      <c r="Q211" s="159"/>
      <c r="R211" s="159"/>
      <c r="S211" s="159"/>
      <c r="T211" s="159"/>
      <c r="U211" s="159"/>
      <c r="V211" s="160"/>
      <c r="W211" s="159"/>
      <c r="X211" s="159"/>
      <c r="Y211" s="159"/>
      <c r="Z211" s="159"/>
      <c r="AA211" s="159"/>
      <c r="AB211" s="159"/>
      <c r="AC211" s="159"/>
      <c r="AD211" s="159"/>
      <c r="AE211" s="159"/>
      <c r="AF211" s="159"/>
      <c r="AG211" s="159"/>
      <c r="AH211" s="161"/>
      <c r="AI211" s="161"/>
    </row>
    <row r="212" spans="1:36" s="136" customFormat="1" ht="12.75" customHeight="1" x14ac:dyDescent="0.2">
      <c r="A212" s="167">
        <v>136</v>
      </c>
      <c r="B212" s="168" t="s">
        <v>482</v>
      </c>
      <c r="C212" s="169" t="s">
        <v>483</v>
      </c>
      <c r="D212" s="167" t="s">
        <v>165</v>
      </c>
      <c r="E212" s="170">
        <v>2.2330000000000001</v>
      </c>
      <c r="F212" s="138"/>
      <c r="G212" s="147"/>
      <c r="H212" s="147"/>
      <c r="I212" s="147"/>
      <c r="J212" s="147"/>
      <c r="K212" s="138">
        <f t="shared" si="110"/>
        <v>0</v>
      </c>
      <c r="L212" s="138"/>
      <c r="M212" s="138">
        <f t="shared" si="111"/>
        <v>0</v>
      </c>
      <c r="N212" s="147"/>
      <c r="O212" s="147"/>
      <c r="P212" s="147"/>
      <c r="Q212" s="138">
        <f t="shared" si="112"/>
        <v>0</v>
      </c>
      <c r="R212" s="138"/>
      <c r="S212" s="138">
        <f t="shared" si="113"/>
        <v>0</v>
      </c>
      <c r="T212" s="138">
        <f t="shared" si="114"/>
        <v>0</v>
      </c>
      <c r="U212" s="138">
        <f t="shared" si="115"/>
        <v>0</v>
      </c>
      <c r="V212" s="145"/>
      <c r="W212" s="138">
        <f>K212*E212</f>
        <v>0</v>
      </c>
      <c r="X212" s="138">
        <f>M212*E212</f>
        <v>0</v>
      </c>
      <c r="Y212" s="138">
        <f>(N212+O212+P212)*E212</f>
        <v>0</v>
      </c>
      <c r="Z212" s="138">
        <f>S212*E212</f>
        <v>0</v>
      </c>
      <c r="AA212" s="138">
        <f>T212*E212</f>
        <v>0</v>
      </c>
      <c r="AB212" s="138">
        <f t="shared" si="116"/>
        <v>0</v>
      </c>
      <c r="AC212" s="138"/>
      <c r="AD212" s="138">
        <f t="shared" si="117"/>
        <v>0</v>
      </c>
      <c r="AE212" s="138">
        <f t="shared" si="118"/>
        <v>0</v>
      </c>
      <c r="AF212" s="138">
        <f t="shared" si="119"/>
        <v>0</v>
      </c>
      <c r="AG212" s="138">
        <f t="shared" si="120"/>
        <v>0</v>
      </c>
    </row>
    <row r="213" spans="1:36" s="136" customFormat="1" ht="12.75" customHeight="1" x14ac:dyDescent="0.2">
      <c r="A213" s="163"/>
      <c r="B213" s="164" t="s">
        <v>265</v>
      </c>
      <c r="C213" s="165" t="s">
        <v>266</v>
      </c>
      <c r="D213" s="163"/>
      <c r="E213" s="166"/>
      <c r="F213" s="138"/>
      <c r="G213" s="147"/>
      <c r="H213" s="147"/>
      <c r="I213" s="147"/>
      <c r="J213" s="147"/>
      <c r="K213" s="138"/>
      <c r="L213" s="138"/>
      <c r="M213" s="138"/>
      <c r="N213" s="147"/>
      <c r="O213" s="147"/>
      <c r="P213" s="147"/>
      <c r="Q213" s="138"/>
      <c r="R213" s="138"/>
      <c r="S213" s="138"/>
      <c r="T213" s="138"/>
      <c r="U213" s="138"/>
      <c r="V213" s="145"/>
      <c r="W213" s="138"/>
      <c r="X213" s="138"/>
      <c r="Y213" s="138"/>
      <c r="Z213" s="138"/>
      <c r="AA213" s="138"/>
      <c r="AB213" s="138"/>
      <c r="AC213" s="138"/>
      <c r="AD213" s="138"/>
      <c r="AE213" s="138"/>
      <c r="AF213" s="138"/>
      <c r="AG213" s="138"/>
    </row>
    <row r="214" spans="1:36" s="136" customFormat="1" ht="12.75" customHeight="1" x14ac:dyDescent="0.2">
      <c r="A214" s="167">
        <v>137</v>
      </c>
      <c r="B214" s="168" t="s">
        <v>267</v>
      </c>
      <c r="C214" s="169" t="s">
        <v>268</v>
      </c>
      <c r="D214" s="167" t="s">
        <v>3</v>
      </c>
      <c r="E214" s="170">
        <v>87.861999999999995</v>
      </c>
      <c r="F214" s="137"/>
      <c r="G214" s="147"/>
      <c r="H214" s="147"/>
      <c r="I214" s="147"/>
      <c r="J214" s="147"/>
      <c r="K214" s="138">
        <f t="shared" si="110"/>
        <v>0</v>
      </c>
      <c r="L214" s="138"/>
      <c r="M214" s="138">
        <f t="shared" si="111"/>
        <v>0</v>
      </c>
      <c r="N214" s="147"/>
      <c r="O214" s="147"/>
      <c r="P214" s="147"/>
      <c r="Q214" s="138">
        <f t="shared" si="112"/>
        <v>0</v>
      </c>
      <c r="R214" s="138"/>
      <c r="S214" s="138">
        <f t="shared" si="113"/>
        <v>0</v>
      </c>
      <c r="T214" s="138">
        <f t="shared" si="114"/>
        <v>0</v>
      </c>
      <c r="U214" s="138">
        <f t="shared" si="115"/>
        <v>0</v>
      </c>
      <c r="V214" s="145"/>
      <c r="W214" s="138">
        <f>K214*E214</f>
        <v>0</v>
      </c>
      <c r="X214" s="138">
        <f>M214*E214</f>
        <v>0</v>
      </c>
      <c r="Y214" s="138">
        <f>(N214+O214+P214)*E214</f>
        <v>0</v>
      </c>
      <c r="Z214" s="138">
        <f>S214*E214</f>
        <v>0</v>
      </c>
      <c r="AA214" s="138">
        <f>T214*E214</f>
        <v>0</v>
      </c>
      <c r="AB214" s="138">
        <f t="shared" si="116"/>
        <v>0</v>
      </c>
      <c r="AC214" s="138"/>
      <c r="AD214" s="138">
        <f t="shared" si="117"/>
        <v>0</v>
      </c>
      <c r="AE214" s="138">
        <f t="shared" si="118"/>
        <v>0</v>
      </c>
      <c r="AF214" s="138">
        <f t="shared" si="119"/>
        <v>0</v>
      </c>
      <c r="AG214" s="138">
        <f t="shared" si="120"/>
        <v>0</v>
      </c>
    </row>
    <row r="215" spans="1:36" s="136" customFormat="1" ht="12.75" customHeight="1" x14ac:dyDescent="0.2">
      <c r="A215" s="163"/>
      <c r="B215" s="164" t="s">
        <v>484</v>
      </c>
      <c r="C215" s="165" t="s">
        <v>485</v>
      </c>
      <c r="D215" s="163"/>
      <c r="E215" s="166"/>
      <c r="F215" s="138"/>
      <c r="G215" s="159"/>
      <c r="H215" s="159"/>
      <c r="I215" s="159"/>
      <c r="J215" s="159"/>
      <c r="K215" s="159"/>
      <c r="L215" s="159"/>
      <c r="M215" s="159"/>
      <c r="N215" s="159"/>
      <c r="O215" s="159"/>
      <c r="P215" s="159"/>
      <c r="Q215" s="159"/>
      <c r="R215" s="159"/>
      <c r="S215" s="159"/>
      <c r="T215" s="159"/>
      <c r="U215" s="159"/>
      <c r="V215" s="160"/>
      <c r="W215" s="159"/>
      <c r="X215" s="159"/>
      <c r="Y215" s="159"/>
      <c r="Z215" s="159"/>
      <c r="AA215" s="159"/>
      <c r="AB215" s="159"/>
      <c r="AC215" s="159"/>
      <c r="AD215" s="159"/>
      <c r="AE215" s="159"/>
      <c r="AF215" s="159"/>
      <c r="AG215" s="159"/>
      <c r="AH215" s="161"/>
      <c r="AI215" s="161"/>
    </row>
    <row r="216" spans="1:36" s="136" customFormat="1" ht="12.75" customHeight="1" x14ac:dyDescent="0.2">
      <c r="A216" s="167">
        <v>138</v>
      </c>
      <c r="B216" s="168" t="s">
        <v>486</v>
      </c>
      <c r="C216" s="169" t="s">
        <v>487</v>
      </c>
      <c r="D216" s="167" t="s">
        <v>3</v>
      </c>
      <c r="E216" s="170">
        <v>279.98599999999999</v>
      </c>
      <c r="F216" s="137"/>
      <c r="G216" s="147"/>
      <c r="H216" s="147"/>
      <c r="I216" s="147"/>
      <c r="J216" s="147"/>
      <c r="K216" s="138">
        <f t="shared" si="110"/>
        <v>0</v>
      </c>
      <c r="L216" s="138"/>
      <c r="M216" s="138">
        <f t="shared" si="111"/>
        <v>0</v>
      </c>
      <c r="N216" s="147"/>
      <c r="O216" s="147"/>
      <c r="P216" s="147"/>
      <c r="Q216" s="138">
        <f t="shared" si="112"/>
        <v>0</v>
      </c>
      <c r="R216" s="138"/>
      <c r="S216" s="138">
        <f t="shared" si="113"/>
        <v>0</v>
      </c>
      <c r="T216" s="138">
        <f t="shared" si="114"/>
        <v>0</v>
      </c>
      <c r="U216" s="138">
        <f t="shared" si="115"/>
        <v>0</v>
      </c>
      <c r="V216" s="145"/>
      <c r="W216" s="138">
        <f>K216*E216</f>
        <v>0</v>
      </c>
      <c r="X216" s="138">
        <f>M216*E216</f>
        <v>0</v>
      </c>
      <c r="Y216" s="138">
        <f>(N216+O216+P216)*E216</f>
        <v>0</v>
      </c>
      <c r="Z216" s="138">
        <f>S216*E216</f>
        <v>0</v>
      </c>
      <c r="AA216" s="138">
        <f>T216*E216</f>
        <v>0</v>
      </c>
      <c r="AB216" s="138">
        <f t="shared" si="116"/>
        <v>0</v>
      </c>
      <c r="AC216" s="138"/>
      <c r="AD216" s="138">
        <f t="shared" si="117"/>
        <v>0</v>
      </c>
      <c r="AE216" s="138">
        <f t="shared" si="118"/>
        <v>0</v>
      </c>
      <c r="AF216" s="138">
        <f t="shared" si="119"/>
        <v>0</v>
      </c>
      <c r="AG216" s="138">
        <f t="shared" si="120"/>
        <v>0</v>
      </c>
    </row>
    <row r="217" spans="1:36" s="136" customFormat="1" ht="12.75" customHeight="1" x14ac:dyDescent="0.2">
      <c r="A217" s="163"/>
      <c r="B217" s="164" t="s">
        <v>488</v>
      </c>
      <c r="C217" s="165" t="s">
        <v>489</v>
      </c>
      <c r="D217" s="163"/>
      <c r="E217" s="166"/>
      <c r="F217" s="138"/>
      <c r="G217" s="159"/>
      <c r="H217" s="159"/>
      <c r="I217" s="159"/>
      <c r="J217" s="159"/>
      <c r="K217" s="159"/>
      <c r="L217" s="159"/>
      <c r="M217" s="159"/>
      <c r="N217" s="159"/>
      <c r="O217" s="159"/>
      <c r="P217" s="159"/>
      <c r="Q217" s="159"/>
      <c r="R217" s="159"/>
      <c r="S217" s="159"/>
      <c r="T217" s="159"/>
      <c r="U217" s="159"/>
      <c r="V217" s="160"/>
      <c r="W217" s="159"/>
      <c r="X217" s="159"/>
      <c r="Y217" s="159"/>
      <c r="Z217" s="159"/>
      <c r="AA217" s="159"/>
      <c r="AB217" s="159"/>
      <c r="AC217" s="159"/>
      <c r="AD217" s="159"/>
      <c r="AE217" s="159"/>
      <c r="AF217" s="159"/>
      <c r="AG217" s="159"/>
    </row>
    <row r="218" spans="1:36" s="136" customFormat="1" ht="12.75" customHeight="1" x14ac:dyDescent="0.2">
      <c r="A218" s="167">
        <v>139</v>
      </c>
      <c r="B218" s="168" t="s">
        <v>490</v>
      </c>
      <c r="C218" s="169" t="s">
        <v>491</v>
      </c>
      <c r="D218" s="167" t="s">
        <v>3</v>
      </c>
      <c r="E218" s="170">
        <v>279.98599999999999</v>
      </c>
      <c r="F218" s="138"/>
      <c r="G218" s="147"/>
      <c r="H218" s="147"/>
      <c r="I218" s="147"/>
      <c r="J218" s="147"/>
      <c r="K218" s="138">
        <f t="shared" si="110"/>
        <v>0</v>
      </c>
      <c r="L218" s="138"/>
      <c r="M218" s="138">
        <f t="shared" si="111"/>
        <v>0</v>
      </c>
      <c r="N218" s="147"/>
      <c r="O218" s="147"/>
      <c r="P218" s="147"/>
      <c r="Q218" s="138">
        <f t="shared" si="112"/>
        <v>0</v>
      </c>
      <c r="R218" s="138"/>
      <c r="S218" s="138">
        <f t="shared" si="113"/>
        <v>0</v>
      </c>
      <c r="T218" s="138">
        <f t="shared" si="114"/>
        <v>0</v>
      </c>
      <c r="U218" s="138">
        <f t="shared" si="115"/>
        <v>0</v>
      </c>
      <c r="V218" s="145"/>
      <c r="W218" s="138">
        <f>K218*E218</f>
        <v>0</v>
      </c>
      <c r="X218" s="138">
        <f>M218*E218</f>
        <v>0</v>
      </c>
      <c r="Y218" s="138">
        <f>(N218+O218+P218)*E218</f>
        <v>0</v>
      </c>
      <c r="Z218" s="138">
        <f>S218*E218</f>
        <v>0</v>
      </c>
      <c r="AA218" s="138">
        <f>T218*E218</f>
        <v>0</v>
      </c>
      <c r="AB218" s="138">
        <f t="shared" si="116"/>
        <v>0</v>
      </c>
      <c r="AC218" s="138"/>
      <c r="AD218" s="138">
        <f t="shared" si="117"/>
        <v>0</v>
      </c>
      <c r="AE218" s="138">
        <f t="shared" si="118"/>
        <v>0</v>
      </c>
      <c r="AF218" s="138">
        <f t="shared" si="119"/>
        <v>0</v>
      </c>
      <c r="AG218" s="138">
        <f t="shared" si="120"/>
        <v>0</v>
      </c>
    </row>
    <row r="219" spans="1:36" s="136" customFormat="1" ht="12.75" customHeight="1" x14ac:dyDescent="0.2">
      <c r="A219" s="163"/>
      <c r="B219" s="164" t="s">
        <v>492</v>
      </c>
      <c r="C219" s="165" t="s">
        <v>493</v>
      </c>
      <c r="D219" s="163"/>
      <c r="E219" s="166"/>
      <c r="F219" s="137"/>
      <c r="G219" s="159"/>
      <c r="H219" s="159"/>
      <c r="I219" s="159"/>
      <c r="J219" s="159"/>
      <c r="K219" s="159"/>
      <c r="L219" s="159"/>
      <c r="M219" s="159"/>
      <c r="N219" s="159"/>
      <c r="O219" s="159"/>
      <c r="P219" s="159"/>
      <c r="Q219" s="159"/>
      <c r="R219" s="159"/>
      <c r="S219" s="159"/>
      <c r="T219" s="159"/>
      <c r="U219" s="159"/>
      <c r="V219" s="160"/>
      <c r="W219" s="159"/>
      <c r="X219" s="159"/>
      <c r="Y219" s="159"/>
      <c r="Z219" s="159"/>
      <c r="AA219" s="159"/>
      <c r="AB219" s="159"/>
      <c r="AC219" s="159"/>
      <c r="AD219" s="159"/>
      <c r="AE219" s="159"/>
      <c r="AF219" s="159"/>
      <c r="AG219" s="159"/>
      <c r="AH219" s="161"/>
      <c r="AI219" s="161"/>
      <c r="AJ219" s="161"/>
    </row>
    <row r="220" spans="1:36" s="136" customFormat="1" ht="12.75" customHeight="1" x14ac:dyDescent="0.2">
      <c r="A220" s="167">
        <v>140</v>
      </c>
      <c r="B220" s="168" t="s">
        <v>494</v>
      </c>
      <c r="C220" s="169" t="s">
        <v>495</v>
      </c>
      <c r="D220" s="167" t="s">
        <v>109</v>
      </c>
      <c r="E220" s="170">
        <v>100.82</v>
      </c>
      <c r="F220" s="138"/>
      <c r="G220" s="147"/>
      <c r="H220" s="147"/>
      <c r="I220" s="147"/>
      <c r="J220" s="147"/>
      <c r="K220" s="138">
        <f t="shared" si="110"/>
        <v>0</v>
      </c>
      <c r="L220" s="138"/>
      <c r="M220" s="138">
        <f t="shared" si="111"/>
        <v>0</v>
      </c>
      <c r="N220" s="147"/>
      <c r="O220" s="147"/>
      <c r="P220" s="147"/>
      <c r="Q220" s="138">
        <f t="shared" si="112"/>
        <v>0</v>
      </c>
      <c r="R220" s="138"/>
      <c r="S220" s="138">
        <f t="shared" si="113"/>
        <v>0</v>
      </c>
      <c r="T220" s="138">
        <f t="shared" si="114"/>
        <v>0</v>
      </c>
      <c r="U220" s="138">
        <f t="shared" si="115"/>
        <v>0</v>
      </c>
      <c r="V220" s="145"/>
      <c r="W220" s="138">
        <f>K220*E220</f>
        <v>0</v>
      </c>
      <c r="X220" s="138">
        <f>M220*E220</f>
        <v>0</v>
      </c>
      <c r="Y220" s="138">
        <f>(N220+O220+P220)*E220</f>
        <v>0</v>
      </c>
      <c r="Z220" s="138">
        <f>S220*E220</f>
        <v>0</v>
      </c>
      <c r="AA220" s="138">
        <f>T220*E220</f>
        <v>0</v>
      </c>
      <c r="AB220" s="138">
        <f t="shared" si="116"/>
        <v>0</v>
      </c>
      <c r="AC220" s="138"/>
      <c r="AD220" s="138">
        <f t="shared" si="117"/>
        <v>0</v>
      </c>
      <c r="AE220" s="138">
        <f t="shared" si="118"/>
        <v>0</v>
      </c>
      <c r="AF220" s="138">
        <f t="shared" si="119"/>
        <v>0</v>
      </c>
      <c r="AG220" s="138">
        <f t="shared" si="120"/>
        <v>0</v>
      </c>
    </row>
    <row r="221" spans="1:36" s="136" customFormat="1" ht="12.75" customHeight="1" x14ac:dyDescent="0.2">
      <c r="A221" s="167">
        <v>141</v>
      </c>
      <c r="B221" s="168" t="s">
        <v>496</v>
      </c>
      <c r="C221" s="169" t="s">
        <v>497</v>
      </c>
      <c r="D221" s="167" t="s">
        <v>6</v>
      </c>
      <c r="E221" s="170">
        <v>43.54</v>
      </c>
      <c r="F221" s="137"/>
      <c r="G221" s="147"/>
      <c r="H221" s="147"/>
      <c r="I221" s="147"/>
      <c r="J221" s="147"/>
      <c r="K221" s="138">
        <f t="shared" si="110"/>
        <v>0</v>
      </c>
      <c r="L221" s="138"/>
      <c r="M221" s="138">
        <f t="shared" si="111"/>
        <v>0</v>
      </c>
      <c r="N221" s="147"/>
      <c r="O221" s="147"/>
      <c r="P221" s="147"/>
      <c r="Q221" s="138">
        <f t="shared" si="112"/>
        <v>0</v>
      </c>
      <c r="R221" s="138"/>
      <c r="S221" s="138">
        <f t="shared" si="113"/>
        <v>0</v>
      </c>
      <c r="T221" s="138">
        <f t="shared" si="114"/>
        <v>0</v>
      </c>
      <c r="U221" s="138">
        <f t="shared" si="115"/>
        <v>0</v>
      </c>
      <c r="V221" s="145"/>
      <c r="W221" s="138">
        <f>K221*E221</f>
        <v>0</v>
      </c>
      <c r="X221" s="138">
        <f>M221*E221</f>
        <v>0</v>
      </c>
      <c r="Y221" s="138">
        <f>(N221+O221+P221)*E221</f>
        <v>0</v>
      </c>
      <c r="Z221" s="138">
        <f>S221*E221</f>
        <v>0</v>
      </c>
      <c r="AA221" s="138">
        <f>T221*E221</f>
        <v>0</v>
      </c>
      <c r="AB221" s="138">
        <f t="shared" si="116"/>
        <v>0</v>
      </c>
      <c r="AC221" s="138"/>
      <c r="AD221" s="138">
        <f t="shared" si="117"/>
        <v>0</v>
      </c>
      <c r="AE221" s="138">
        <f t="shared" si="118"/>
        <v>0</v>
      </c>
      <c r="AF221" s="138">
        <f t="shared" si="119"/>
        <v>0</v>
      </c>
      <c r="AG221" s="138">
        <f t="shared" si="120"/>
        <v>0</v>
      </c>
    </row>
    <row r="222" spans="1:36" s="136" customFormat="1" ht="12.75" customHeight="1" x14ac:dyDescent="0.2">
      <c r="A222" s="163"/>
      <c r="B222" s="164" t="s">
        <v>498</v>
      </c>
      <c r="C222" s="165" t="s">
        <v>499</v>
      </c>
      <c r="D222" s="163"/>
      <c r="E222" s="166"/>
      <c r="F222" s="138"/>
      <c r="G222" s="159"/>
      <c r="H222" s="159"/>
      <c r="I222" s="159"/>
      <c r="J222" s="159"/>
      <c r="K222" s="159"/>
      <c r="L222" s="159"/>
      <c r="M222" s="159"/>
      <c r="N222" s="159"/>
      <c r="O222" s="159"/>
      <c r="P222" s="159"/>
      <c r="Q222" s="159"/>
      <c r="R222" s="159"/>
      <c r="S222" s="159"/>
      <c r="T222" s="159"/>
      <c r="U222" s="159"/>
      <c r="V222" s="160"/>
      <c r="W222" s="159"/>
      <c r="X222" s="159"/>
      <c r="Y222" s="159"/>
      <c r="Z222" s="159"/>
      <c r="AA222" s="159"/>
      <c r="AB222" s="159"/>
      <c r="AC222" s="159"/>
      <c r="AD222" s="159"/>
      <c r="AE222" s="159"/>
      <c r="AF222" s="159"/>
      <c r="AG222" s="159"/>
      <c r="AH222" s="161"/>
      <c r="AI222" s="161"/>
    </row>
    <row r="223" spans="1:36" s="136" customFormat="1" ht="12.75" customHeight="1" x14ac:dyDescent="0.2">
      <c r="A223" s="167">
        <v>142</v>
      </c>
      <c r="B223" s="168" t="s">
        <v>500</v>
      </c>
      <c r="C223" s="169" t="s">
        <v>501</v>
      </c>
      <c r="D223" s="167" t="s">
        <v>4</v>
      </c>
      <c r="E223" s="170">
        <v>40</v>
      </c>
      <c r="F223" s="137"/>
      <c r="G223" s="147"/>
      <c r="H223" s="147"/>
      <c r="I223" s="147"/>
      <c r="J223" s="147"/>
      <c r="K223" s="138">
        <f t="shared" si="110"/>
        <v>0</v>
      </c>
      <c r="L223" s="138"/>
      <c r="M223" s="138">
        <f t="shared" si="111"/>
        <v>0</v>
      </c>
      <c r="N223" s="147"/>
      <c r="O223" s="147"/>
      <c r="P223" s="147"/>
      <c r="Q223" s="138">
        <f t="shared" si="112"/>
        <v>0</v>
      </c>
      <c r="R223" s="138"/>
      <c r="S223" s="138">
        <f t="shared" si="113"/>
        <v>0</v>
      </c>
      <c r="T223" s="138">
        <f t="shared" si="114"/>
        <v>0</v>
      </c>
      <c r="U223" s="138">
        <f t="shared" si="115"/>
        <v>0</v>
      </c>
      <c r="V223" s="145"/>
      <c r="W223" s="138">
        <f>K223*E223</f>
        <v>0</v>
      </c>
      <c r="X223" s="138">
        <f>M223*E223</f>
        <v>0</v>
      </c>
      <c r="Y223" s="138">
        <f>(N223+O223+P223)*E223</f>
        <v>0</v>
      </c>
      <c r="Z223" s="138">
        <f>S223*E223</f>
        <v>0</v>
      </c>
      <c r="AA223" s="138">
        <f>T223*E223</f>
        <v>0</v>
      </c>
      <c r="AB223" s="138">
        <f t="shared" si="116"/>
        <v>0</v>
      </c>
      <c r="AC223" s="138"/>
      <c r="AD223" s="138">
        <f t="shared" si="117"/>
        <v>0</v>
      </c>
      <c r="AE223" s="138">
        <f t="shared" si="118"/>
        <v>0</v>
      </c>
      <c r="AF223" s="138">
        <f t="shared" si="119"/>
        <v>0</v>
      </c>
      <c r="AG223" s="138">
        <f t="shared" si="120"/>
        <v>0</v>
      </c>
    </row>
    <row r="224" spans="1:36" s="136" customFormat="1" ht="12.75" customHeight="1" x14ac:dyDescent="0.2">
      <c r="A224" s="163"/>
      <c r="B224" s="164" t="s">
        <v>502</v>
      </c>
      <c r="C224" s="165" t="s">
        <v>503</v>
      </c>
      <c r="D224" s="163"/>
      <c r="E224" s="166"/>
      <c r="F224" s="138"/>
      <c r="G224" s="159"/>
      <c r="H224" s="159"/>
      <c r="I224" s="159"/>
      <c r="J224" s="159"/>
      <c r="K224" s="159"/>
      <c r="L224" s="159"/>
      <c r="M224" s="159"/>
      <c r="N224" s="159"/>
      <c r="O224" s="159"/>
      <c r="P224" s="159"/>
      <c r="Q224" s="159"/>
      <c r="R224" s="159"/>
      <c r="S224" s="159"/>
      <c r="T224" s="159"/>
      <c r="U224" s="159"/>
      <c r="V224" s="160"/>
      <c r="W224" s="159"/>
      <c r="X224" s="159"/>
      <c r="Y224" s="159"/>
      <c r="Z224" s="159"/>
      <c r="AA224" s="159"/>
      <c r="AB224" s="159"/>
      <c r="AC224" s="159"/>
      <c r="AD224" s="159"/>
      <c r="AE224" s="159"/>
      <c r="AF224" s="159"/>
      <c r="AG224" s="159"/>
      <c r="AH224" s="161"/>
    </row>
    <row r="225" spans="1:37" s="136" customFormat="1" ht="12.75" customHeight="1" x14ac:dyDescent="0.2">
      <c r="A225" s="167">
        <v>143</v>
      </c>
      <c r="B225" s="168" t="s">
        <v>504</v>
      </c>
      <c r="C225" s="169" t="s">
        <v>505</v>
      </c>
      <c r="D225" s="167" t="s">
        <v>165</v>
      </c>
      <c r="E225" s="170">
        <v>37.5</v>
      </c>
      <c r="F225" s="137"/>
      <c r="G225" s="147"/>
      <c r="H225" s="147"/>
      <c r="I225" s="147"/>
      <c r="J225" s="147"/>
      <c r="K225" s="138">
        <f t="shared" ref="K225:K265" si="121">SUM(G225:J225)</f>
        <v>0</v>
      </c>
      <c r="L225" s="138"/>
      <c r="M225" s="138">
        <f t="shared" ref="M225:M265" si="122">G225*$G$3+H225*$H$3+I225*$I$3+J225*$J$3</f>
        <v>0</v>
      </c>
      <c r="N225" s="147"/>
      <c r="O225" s="147"/>
      <c r="P225" s="147"/>
      <c r="Q225" s="138">
        <f t="shared" ref="Q225:Q265" si="123">SUM(M225:P225)</f>
        <v>0</v>
      </c>
      <c r="R225" s="138"/>
      <c r="S225" s="138">
        <f t="shared" ref="S225:S265" si="124">Q225*$S$3</f>
        <v>0</v>
      </c>
      <c r="T225" s="138">
        <f t="shared" ref="T225:T265" si="125">(Q225+S225)*$T$3</f>
        <v>0</v>
      </c>
      <c r="U225" s="138">
        <f t="shared" ref="U225:U265" si="126">Q225+S225+T225</f>
        <v>0</v>
      </c>
      <c r="V225" s="145"/>
      <c r="W225" s="138">
        <f>K225*E225</f>
        <v>0</v>
      </c>
      <c r="X225" s="138">
        <f>M225*E225</f>
        <v>0</v>
      </c>
      <c r="Y225" s="138">
        <f>(N225+O225+P225)*E225</f>
        <v>0</v>
      </c>
      <c r="Z225" s="138">
        <f>S225*E225</f>
        <v>0</v>
      </c>
      <c r="AA225" s="138">
        <f>T225*E225</f>
        <v>0</v>
      </c>
      <c r="AB225" s="138">
        <f t="shared" ref="AB225:AB265" si="127">SUM(X225:AA225)</f>
        <v>0</v>
      </c>
      <c r="AC225" s="138"/>
      <c r="AD225" s="138">
        <f t="shared" ref="AD225:AD265" si="128">G225*$E225</f>
        <v>0</v>
      </c>
      <c r="AE225" s="138">
        <f t="shared" ref="AE225:AE265" si="129">H225*$E225</f>
        <v>0</v>
      </c>
      <c r="AF225" s="138">
        <f t="shared" ref="AF225:AF265" si="130">I225*$E225</f>
        <v>0</v>
      </c>
      <c r="AG225" s="138">
        <f t="shared" ref="AG225:AG265" si="131">J225*$E225</f>
        <v>0</v>
      </c>
    </row>
    <row r="226" spans="1:37" s="136" customFormat="1" ht="12.75" customHeight="1" x14ac:dyDescent="0.2">
      <c r="A226" s="167">
        <v>144</v>
      </c>
      <c r="B226" s="168" t="s">
        <v>506</v>
      </c>
      <c r="C226" s="169" t="s">
        <v>507</v>
      </c>
      <c r="D226" s="167" t="s">
        <v>165</v>
      </c>
      <c r="E226" s="170">
        <v>5</v>
      </c>
      <c r="F226" s="138"/>
      <c r="G226" s="147"/>
      <c r="H226" s="147"/>
      <c r="I226" s="147"/>
      <c r="J226" s="147"/>
      <c r="K226" s="138">
        <f t="shared" si="121"/>
        <v>0</v>
      </c>
      <c r="L226" s="138"/>
      <c r="M226" s="138">
        <f t="shared" si="122"/>
        <v>0</v>
      </c>
      <c r="N226" s="147"/>
      <c r="O226" s="147"/>
      <c r="P226" s="147"/>
      <c r="Q226" s="138">
        <f t="shared" si="123"/>
        <v>0</v>
      </c>
      <c r="R226" s="138"/>
      <c r="S226" s="138">
        <f t="shared" si="124"/>
        <v>0</v>
      </c>
      <c r="T226" s="138">
        <f t="shared" si="125"/>
        <v>0</v>
      </c>
      <c r="U226" s="138">
        <f t="shared" si="126"/>
        <v>0</v>
      </c>
      <c r="V226" s="145"/>
      <c r="W226" s="138">
        <f>K226*E226</f>
        <v>0</v>
      </c>
      <c r="X226" s="138">
        <f>M226*E226</f>
        <v>0</v>
      </c>
      <c r="Y226" s="138">
        <f>(N226+O226+P226)*E226</f>
        <v>0</v>
      </c>
      <c r="Z226" s="138">
        <f>S226*E226</f>
        <v>0</v>
      </c>
      <c r="AA226" s="138">
        <f>T226*E226</f>
        <v>0</v>
      </c>
      <c r="AB226" s="138">
        <f t="shared" si="127"/>
        <v>0</v>
      </c>
      <c r="AC226" s="138"/>
      <c r="AD226" s="138">
        <f t="shared" si="128"/>
        <v>0</v>
      </c>
      <c r="AE226" s="138">
        <f t="shared" si="129"/>
        <v>0</v>
      </c>
      <c r="AF226" s="138">
        <f t="shared" si="130"/>
        <v>0</v>
      </c>
      <c r="AG226" s="138">
        <f t="shared" si="131"/>
        <v>0</v>
      </c>
    </row>
    <row r="227" spans="1:37" s="136" customFormat="1" ht="12.75" customHeight="1" x14ac:dyDescent="0.2">
      <c r="A227" s="167">
        <v>145</v>
      </c>
      <c r="B227" s="168" t="s">
        <v>508</v>
      </c>
      <c r="C227" s="169" t="s">
        <v>509</v>
      </c>
      <c r="D227" s="167" t="s">
        <v>165</v>
      </c>
      <c r="E227" s="170">
        <v>25</v>
      </c>
      <c r="F227" s="137"/>
      <c r="G227" s="147"/>
      <c r="H227" s="147"/>
      <c r="I227" s="147"/>
      <c r="J227" s="147"/>
      <c r="K227" s="138">
        <f t="shared" si="121"/>
        <v>0</v>
      </c>
      <c r="L227" s="138"/>
      <c r="M227" s="138">
        <f t="shared" si="122"/>
        <v>0</v>
      </c>
      <c r="N227" s="147"/>
      <c r="O227" s="147"/>
      <c r="P227" s="147"/>
      <c r="Q227" s="138">
        <f t="shared" si="123"/>
        <v>0</v>
      </c>
      <c r="R227" s="138"/>
      <c r="S227" s="138">
        <f t="shared" si="124"/>
        <v>0</v>
      </c>
      <c r="T227" s="138">
        <f t="shared" si="125"/>
        <v>0</v>
      </c>
      <c r="U227" s="138">
        <f t="shared" si="126"/>
        <v>0</v>
      </c>
      <c r="V227" s="145"/>
      <c r="W227" s="138">
        <f>K227*E227</f>
        <v>0</v>
      </c>
      <c r="X227" s="138">
        <f>M227*E227</f>
        <v>0</v>
      </c>
      <c r="Y227" s="138">
        <f>(N227+O227+P227)*E227</f>
        <v>0</v>
      </c>
      <c r="Z227" s="138">
        <f>S227*E227</f>
        <v>0</v>
      </c>
      <c r="AA227" s="138">
        <f>T227*E227</f>
        <v>0</v>
      </c>
      <c r="AB227" s="138">
        <f t="shared" si="127"/>
        <v>0</v>
      </c>
      <c r="AC227" s="138"/>
      <c r="AD227" s="138">
        <f t="shared" si="128"/>
        <v>0</v>
      </c>
      <c r="AE227" s="138">
        <f t="shared" si="129"/>
        <v>0</v>
      </c>
      <c r="AF227" s="138">
        <f t="shared" si="130"/>
        <v>0</v>
      </c>
      <c r="AG227" s="138">
        <f t="shared" si="131"/>
        <v>0</v>
      </c>
    </row>
    <row r="228" spans="1:37" s="136" customFormat="1" ht="12.75" customHeight="1" x14ac:dyDescent="0.2">
      <c r="A228" s="167">
        <v>146</v>
      </c>
      <c r="B228" s="168" t="s">
        <v>510</v>
      </c>
      <c r="C228" s="169" t="s">
        <v>511</v>
      </c>
      <c r="D228" s="167" t="s">
        <v>165</v>
      </c>
      <c r="E228" s="170">
        <v>4.5</v>
      </c>
      <c r="F228" s="138"/>
      <c r="G228" s="147"/>
      <c r="H228" s="147"/>
      <c r="I228" s="147"/>
      <c r="J228" s="147"/>
      <c r="K228" s="138">
        <f t="shared" si="121"/>
        <v>0</v>
      </c>
      <c r="L228" s="138"/>
      <c r="M228" s="138">
        <f t="shared" si="122"/>
        <v>0</v>
      </c>
      <c r="N228" s="147"/>
      <c r="O228" s="147"/>
      <c r="P228" s="147"/>
      <c r="Q228" s="138">
        <f t="shared" si="123"/>
        <v>0</v>
      </c>
      <c r="R228" s="138"/>
      <c r="S228" s="138">
        <f t="shared" si="124"/>
        <v>0</v>
      </c>
      <c r="T228" s="138">
        <f t="shared" si="125"/>
        <v>0</v>
      </c>
      <c r="U228" s="138">
        <f t="shared" si="126"/>
        <v>0</v>
      </c>
      <c r="V228" s="145"/>
      <c r="W228" s="138">
        <f>K228*E228</f>
        <v>0</v>
      </c>
      <c r="X228" s="138">
        <f>M228*E228</f>
        <v>0</v>
      </c>
      <c r="Y228" s="138">
        <f>(N228+O228+P228)*E228</f>
        <v>0</v>
      </c>
      <c r="Z228" s="138">
        <f>S228*E228</f>
        <v>0</v>
      </c>
      <c r="AA228" s="138">
        <f>T228*E228</f>
        <v>0</v>
      </c>
      <c r="AB228" s="138">
        <f t="shared" si="127"/>
        <v>0</v>
      </c>
      <c r="AC228" s="138"/>
      <c r="AD228" s="138">
        <f t="shared" si="128"/>
        <v>0</v>
      </c>
      <c r="AE228" s="138">
        <f t="shared" si="129"/>
        <v>0</v>
      </c>
      <c r="AF228" s="138">
        <f t="shared" si="130"/>
        <v>0</v>
      </c>
      <c r="AG228" s="138">
        <f t="shared" si="131"/>
        <v>0</v>
      </c>
    </row>
    <row r="229" spans="1:37" s="136" customFormat="1" ht="12.75" customHeight="1" x14ac:dyDescent="0.2">
      <c r="A229" s="163"/>
      <c r="B229" s="164" t="s">
        <v>512</v>
      </c>
      <c r="C229" s="165" t="s">
        <v>513</v>
      </c>
      <c r="D229" s="163"/>
      <c r="E229" s="166"/>
      <c r="F229" s="137"/>
      <c r="G229" s="159"/>
      <c r="H229" s="159"/>
      <c r="I229" s="159"/>
      <c r="J229" s="159"/>
      <c r="K229" s="159"/>
      <c r="L229" s="159"/>
      <c r="M229" s="159"/>
      <c r="N229" s="159"/>
      <c r="O229" s="159"/>
      <c r="P229" s="159"/>
      <c r="Q229" s="159"/>
      <c r="R229" s="159"/>
      <c r="S229" s="159"/>
      <c r="T229" s="159"/>
      <c r="U229" s="159"/>
      <c r="V229" s="160"/>
      <c r="W229" s="159"/>
      <c r="X229" s="159"/>
      <c r="Y229" s="159"/>
      <c r="Z229" s="159"/>
      <c r="AA229" s="159"/>
      <c r="AB229" s="159"/>
      <c r="AC229" s="159"/>
      <c r="AD229" s="159"/>
      <c r="AE229" s="159"/>
      <c r="AF229" s="159"/>
      <c r="AG229" s="159"/>
      <c r="AH229" s="161"/>
      <c r="AI229" s="161"/>
      <c r="AJ229" s="161"/>
    </row>
    <row r="230" spans="1:37" s="136" customFormat="1" ht="12.75" customHeight="1" x14ac:dyDescent="0.2">
      <c r="A230" s="167">
        <v>147</v>
      </c>
      <c r="B230" s="168" t="s">
        <v>514</v>
      </c>
      <c r="C230" s="169" t="s">
        <v>515</v>
      </c>
      <c r="D230" s="167" t="s">
        <v>6</v>
      </c>
      <c r="E230" s="170">
        <v>10</v>
      </c>
      <c r="F230" s="138"/>
      <c r="G230" s="147"/>
      <c r="H230" s="147"/>
      <c r="I230" s="147"/>
      <c r="J230" s="147"/>
      <c r="K230" s="138">
        <f t="shared" si="121"/>
        <v>0</v>
      </c>
      <c r="L230" s="138"/>
      <c r="M230" s="138">
        <f t="shared" si="122"/>
        <v>0</v>
      </c>
      <c r="N230" s="147"/>
      <c r="O230" s="147"/>
      <c r="P230" s="147"/>
      <c r="Q230" s="138">
        <f t="shared" si="123"/>
        <v>0</v>
      </c>
      <c r="R230" s="138"/>
      <c r="S230" s="138">
        <f t="shared" si="124"/>
        <v>0</v>
      </c>
      <c r="T230" s="138">
        <f t="shared" si="125"/>
        <v>0</v>
      </c>
      <c r="U230" s="138">
        <f t="shared" si="126"/>
        <v>0</v>
      </c>
      <c r="V230" s="145"/>
      <c r="W230" s="138">
        <f>K230*E230</f>
        <v>0</v>
      </c>
      <c r="X230" s="138">
        <f>M230*E230</f>
        <v>0</v>
      </c>
      <c r="Y230" s="138">
        <f>(N230+O230+P230)*E230</f>
        <v>0</v>
      </c>
      <c r="Z230" s="138">
        <f>S230*E230</f>
        <v>0</v>
      </c>
      <c r="AA230" s="138">
        <f>T230*E230</f>
        <v>0</v>
      </c>
      <c r="AB230" s="138">
        <f t="shared" si="127"/>
        <v>0</v>
      </c>
      <c r="AC230" s="138"/>
      <c r="AD230" s="138">
        <f t="shared" si="128"/>
        <v>0</v>
      </c>
      <c r="AE230" s="138">
        <f t="shared" si="129"/>
        <v>0</v>
      </c>
      <c r="AF230" s="138">
        <f t="shared" si="130"/>
        <v>0</v>
      </c>
      <c r="AG230" s="138">
        <f t="shared" si="131"/>
        <v>0</v>
      </c>
    </row>
    <row r="231" spans="1:37" s="136" customFormat="1" ht="12.75" customHeight="1" x14ac:dyDescent="0.2">
      <c r="A231" s="167">
        <v>148</v>
      </c>
      <c r="B231" s="168" t="s">
        <v>516</v>
      </c>
      <c r="C231" s="169" t="s">
        <v>517</v>
      </c>
      <c r="D231" s="167" t="s">
        <v>6</v>
      </c>
      <c r="E231" s="170">
        <v>40</v>
      </c>
      <c r="F231" s="137"/>
      <c r="G231" s="147"/>
      <c r="H231" s="147"/>
      <c r="I231" s="147"/>
      <c r="J231" s="147"/>
      <c r="K231" s="138">
        <f t="shared" si="121"/>
        <v>0</v>
      </c>
      <c r="L231" s="138"/>
      <c r="M231" s="138">
        <f t="shared" si="122"/>
        <v>0</v>
      </c>
      <c r="N231" s="147"/>
      <c r="O231" s="147"/>
      <c r="P231" s="147"/>
      <c r="Q231" s="138">
        <f t="shared" si="123"/>
        <v>0</v>
      </c>
      <c r="R231" s="138"/>
      <c r="S231" s="138">
        <f t="shared" si="124"/>
        <v>0</v>
      </c>
      <c r="T231" s="138">
        <f t="shared" si="125"/>
        <v>0</v>
      </c>
      <c r="U231" s="138">
        <f t="shared" si="126"/>
        <v>0</v>
      </c>
      <c r="V231" s="145"/>
      <c r="W231" s="138">
        <f>K231*E231</f>
        <v>0</v>
      </c>
      <c r="X231" s="138">
        <f>M231*E231</f>
        <v>0</v>
      </c>
      <c r="Y231" s="138">
        <f>(N231+O231+P231)*E231</f>
        <v>0</v>
      </c>
      <c r="Z231" s="138">
        <f>S231*E231</f>
        <v>0</v>
      </c>
      <c r="AA231" s="138">
        <f>T231*E231</f>
        <v>0</v>
      </c>
      <c r="AB231" s="138">
        <f t="shared" si="127"/>
        <v>0</v>
      </c>
      <c r="AC231" s="138"/>
      <c r="AD231" s="138">
        <f t="shared" si="128"/>
        <v>0</v>
      </c>
      <c r="AE231" s="138">
        <f t="shared" si="129"/>
        <v>0</v>
      </c>
      <c r="AF231" s="138">
        <f t="shared" si="130"/>
        <v>0</v>
      </c>
      <c r="AG231" s="138">
        <f t="shared" si="131"/>
        <v>0</v>
      </c>
    </row>
    <row r="232" spans="1:37" s="136" customFormat="1" ht="12.75" customHeight="1" x14ac:dyDescent="0.2">
      <c r="A232" s="163"/>
      <c r="B232" s="164" t="s">
        <v>518</v>
      </c>
      <c r="C232" s="165" t="s">
        <v>519</v>
      </c>
      <c r="D232" s="163"/>
      <c r="E232" s="166"/>
      <c r="F232" s="138"/>
      <c r="G232" s="159"/>
      <c r="H232" s="159"/>
      <c r="I232" s="159"/>
      <c r="J232" s="159"/>
      <c r="K232" s="159"/>
      <c r="L232" s="159"/>
      <c r="M232" s="159"/>
      <c r="N232" s="159"/>
      <c r="O232" s="159"/>
      <c r="P232" s="159"/>
      <c r="Q232" s="159"/>
      <c r="R232" s="159"/>
      <c r="S232" s="159"/>
      <c r="T232" s="159"/>
      <c r="U232" s="159"/>
      <c r="V232" s="160"/>
      <c r="W232" s="159"/>
      <c r="X232" s="159"/>
      <c r="Y232" s="159"/>
      <c r="Z232" s="159"/>
      <c r="AA232" s="159"/>
      <c r="AB232" s="159"/>
      <c r="AC232" s="159"/>
      <c r="AD232" s="159"/>
      <c r="AE232" s="159"/>
      <c r="AF232" s="159"/>
      <c r="AG232" s="159"/>
      <c r="AH232" s="161"/>
      <c r="AI232" s="161"/>
      <c r="AJ232" s="161"/>
    </row>
    <row r="233" spans="1:37" s="136" customFormat="1" ht="12.75" customHeight="1" x14ac:dyDescent="0.2">
      <c r="A233" s="167">
        <v>149</v>
      </c>
      <c r="B233" s="168" t="s">
        <v>520</v>
      </c>
      <c r="C233" s="169" t="s">
        <v>521</v>
      </c>
      <c r="D233" s="167" t="s">
        <v>4</v>
      </c>
      <c r="E233" s="170">
        <v>6</v>
      </c>
      <c r="F233" s="137"/>
      <c r="G233" s="147"/>
      <c r="H233" s="147"/>
      <c r="I233" s="147"/>
      <c r="J233" s="147"/>
      <c r="K233" s="138">
        <f t="shared" si="121"/>
        <v>0</v>
      </c>
      <c r="L233" s="138"/>
      <c r="M233" s="138">
        <f t="shared" si="122"/>
        <v>0</v>
      </c>
      <c r="N233" s="147"/>
      <c r="O233" s="147"/>
      <c r="P233" s="147"/>
      <c r="Q233" s="138">
        <f t="shared" si="123"/>
        <v>0</v>
      </c>
      <c r="R233" s="138"/>
      <c r="S233" s="138">
        <f t="shared" si="124"/>
        <v>0</v>
      </c>
      <c r="T233" s="138">
        <f t="shared" si="125"/>
        <v>0</v>
      </c>
      <c r="U233" s="138">
        <f t="shared" si="126"/>
        <v>0</v>
      </c>
      <c r="V233" s="145"/>
      <c r="W233" s="138">
        <f>K233*E233</f>
        <v>0</v>
      </c>
      <c r="X233" s="138">
        <f>M233*E233</f>
        <v>0</v>
      </c>
      <c r="Y233" s="138">
        <f>(N233+O233+P233)*E233</f>
        <v>0</v>
      </c>
      <c r="Z233" s="138">
        <f>S233*E233</f>
        <v>0</v>
      </c>
      <c r="AA233" s="138">
        <f>T233*E233</f>
        <v>0</v>
      </c>
      <c r="AB233" s="138">
        <f t="shared" si="127"/>
        <v>0</v>
      </c>
      <c r="AC233" s="138"/>
      <c r="AD233" s="138">
        <f t="shared" si="128"/>
        <v>0</v>
      </c>
      <c r="AE233" s="138">
        <f t="shared" si="129"/>
        <v>0</v>
      </c>
      <c r="AF233" s="138">
        <f t="shared" si="130"/>
        <v>0</v>
      </c>
      <c r="AG233" s="138">
        <f t="shared" si="131"/>
        <v>0</v>
      </c>
    </row>
    <row r="234" spans="1:37" s="136" customFormat="1" ht="12.75" customHeight="1" x14ac:dyDescent="0.2">
      <c r="A234" s="163"/>
      <c r="B234" s="164" t="s">
        <v>522</v>
      </c>
      <c r="C234" s="165" t="s">
        <v>523</v>
      </c>
      <c r="D234" s="163"/>
      <c r="E234" s="166"/>
      <c r="F234" s="138"/>
      <c r="G234" s="159"/>
      <c r="H234" s="159"/>
      <c r="I234" s="159"/>
      <c r="J234" s="159"/>
      <c r="K234" s="159"/>
      <c r="L234" s="159"/>
      <c r="M234" s="159"/>
      <c r="N234" s="159"/>
      <c r="O234" s="159"/>
      <c r="P234" s="159"/>
      <c r="Q234" s="159"/>
      <c r="R234" s="159"/>
      <c r="S234" s="159"/>
      <c r="T234" s="159"/>
      <c r="U234" s="159"/>
      <c r="V234" s="160"/>
      <c r="W234" s="159"/>
      <c r="X234" s="159"/>
      <c r="Y234" s="159"/>
      <c r="Z234" s="159"/>
      <c r="AA234" s="159"/>
      <c r="AB234" s="159"/>
      <c r="AC234" s="159"/>
      <c r="AD234" s="159"/>
      <c r="AE234" s="159"/>
      <c r="AF234" s="159"/>
      <c r="AG234" s="159"/>
      <c r="AH234" s="161"/>
      <c r="AI234" s="161"/>
      <c r="AJ234" s="161"/>
      <c r="AK234" s="161"/>
    </row>
    <row r="235" spans="1:37" s="136" customFormat="1" ht="12.75" customHeight="1" x14ac:dyDescent="0.2">
      <c r="A235" s="167">
        <v>150</v>
      </c>
      <c r="B235" s="168" t="s">
        <v>524</v>
      </c>
      <c r="C235" s="169" t="s">
        <v>521</v>
      </c>
      <c r="D235" s="167" t="s">
        <v>4</v>
      </c>
      <c r="E235" s="170">
        <v>12</v>
      </c>
      <c r="F235" s="138"/>
      <c r="G235" s="147"/>
      <c r="H235" s="147"/>
      <c r="I235" s="147"/>
      <c r="J235" s="147"/>
      <c r="K235" s="138">
        <f t="shared" si="121"/>
        <v>0</v>
      </c>
      <c r="L235" s="138"/>
      <c r="M235" s="138">
        <f t="shared" si="122"/>
        <v>0</v>
      </c>
      <c r="N235" s="147"/>
      <c r="O235" s="147"/>
      <c r="P235" s="147"/>
      <c r="Q235" s="138">
        <f t="shared" si="123"/>
        <v>0</v>
      </c>
      <c r="R235" s="138"/>
      <c r="S235" s="138">
        <f t="shared" si="124"/>
        <v>0</v>
      </c>
      <c r="T235" s="138">
        <f t="shared" si="125"/>
        <v>0</v>
      </c>
      <c r="U235" s="138">
        <f t="shared" si="126"/>
        <v>0</v>
      </c>
      <c r="V235" s="145"/>
      <c r="W235" s="138">
        <f>K235*E235</f>
        <v>0</v>
      </c>
      <c r="X235" s="138">
        <f>M235*E235</f>
        <v>0</v>
      </c>
      <c r="Y235" s="138">
        <f>(N235+O235+P235)*E235</f>
        <v>0</v>
      </c>
      <c r="Z235" s="138">
        <f>S235*E235</f>
        <v>0</v>
      </c>
      <c r="AA235" s="138">
        <f>T235*E235</f>
        <v>0</v>
      </c>
      <c r="AB235" s="138">
        <f t="shared" si="127"/>
        <v>0</v>
      </c>
      <c r="AC235" s="138"/>
      <c r="AD235" s="138">
        <f t="shared" si="128"/>
        <v>0</v>
      </c>
      <c r="AE235" s="138">
        <f t="shared" si="129"/>
        <v>0</v>
      </c>
      <c r="AF235" s="138">
        <f t="shared" si="130"/>
        <v>0</v>
      </c>
      <c r="AG235" s="138">
        <f t="shared" si="131"/>
        <v>0</v>
      </c>
    </row>
    <row r="236" spans="1:37" s="136" customFormat="1" ht="12.75" customHeight="1" x14ac:dyDescent="0.2">
      <c r="A236" s="163"/>
      <c r="B236" s="164" t="s">
        <v>170</v>
      </c>
      <c r="C236" s="165" t="s">
        <v>171</v>
      </c>
      <c r="D236" s="163"/>
      <c r="E236" s="166"/>
      <c r="F236" s="138"/>
      <c r="G236" s="159"/>
      <c r="H236" s="159"/>
      <c r="I236" s="159"/>
      <c r="J236" s="159"/>
      <c r="K236" s="159"/>
      <c r="L236" s="159"/>
      <c r="M236" s="159"/>
      <c r="N236" s="159"/>
      <c r="O236" s="159"/>
      <c r="P236" s="159"/>
      <c r="Q236" s="159"/>
      <c r="R236" s="159"/>
      <c r="S236" s="159"/>
      <c r="T236" s="159"/>
      <c r="U236" s="159"/>
      <c r="V236" s="160"/>
      <c r="W236" s="159"/>
      <c r="X236" s="159"/>
      <c r="Y236" s="159"/>
      <c r="Z236" s="159"/>
      <c r="AA236" s="159"/>
      <c r="AB236" s="159"/>
      <c r="AC236" s="159"/>
      <c r="AD236" s="159"/>
      <c r="AE236" s="159"/>
      <c r="AF236" s="159"/>
      <c r="AG236" s="159"/>
      <c r="AH236" s="161"/>
      <c r="AI236" s="161"/>
    </row>
    <row r="237" spans="1:37" s="136" customFormat="1" ht="12.75" customHeight="1" x14ac:dyDescent="0.2">
      <c r="A237" s="167">
        <v>151</v>
      </c>
      <c r="B237" s="168" t="s">
        <v>172</v>
      </c>
      <c r="C237" s="169" t="s">
        <v>173</v>
      </c>
      <c r="D237" s="167" t="s">
        <v>109</v>
      </c>
      <c r="E237" s="170">
        <v>142.82</v>
      </c>
      <c r="F237" s="138"/>
      <c r="G237" s="147"/>
      <c r="H237" s="147"/>
      <c r="I237" s="147"/>
      <c r="J237" s="147"/>
      <c r="K237" s="138">
        <f t="shared" si="121"/>
        <v>0</v>
      </c>
      <c r="L237" s="138"/>
      <c r="M237" s="138">
        <f t="shared" si="122"/>
        <v>0</v>
      </c>
      <c r="N237" s="147"/>
      <c r="O237" s="147"/>
      <c r="P237" s="147"/>
      <c r="Q237" s="138">
        <f t="shared" si="123"/>
        <v>0</v>
      </c>
      <c r="R237" s="138"/>
      <c r="S237" s="138">
        <f t="shared" si="124"/>
        <v>0</v>
      </c>
      <c r="T237" s="138">
        <f t="shared" si="125"/>
        <v>0</v>
      </c>
      <c r="U237" s="138">
        <f t="shared" si="126"/>
        <v>0</v>
      </c>
      <c r="V237" s="145"/>
      <c r="W237" s="138">
        <f>K237*E237</f>
        <v>0</v>
      </c>
      <c r="X237" s="138">
        <f>M237*E237</f>
        <v>0</v>
      </c>
      <c r="Y237" s="138">
        <f>(N237+O237+P237)*E237</f>
        <v>0</v>
      </c>
      <c r="Z237" s="138">
        <f>S237*E237</f>
        <v>0</v>
      </c>
      <c r="AA237" s="138">
        <f>T237*E237</f>
        <v>0</v>
      </c>
      <c r="AB237" s="138">
        <f t="shared" si="127"/>
        <v>0</v>
      </c>
      <c r="AC237" s="138"/>
      <c r="AD237" s="138">
        <f t="shared" si="128"/>
        <v>0</v>
      </c>
      <c r="AE237" s="138">
        <f t="shared" si="129"/>
        <v>0</v>
      </c>
      <c r="AF237" s="138">
        <f t="shared" si="130"/>
        <v>0</v>
      </c>
      <c r="AG237" s="138">
        <f t="shared" si="131"/>
        <v>0</v>
      </c>
    </row>
    <row r="238" spans="1:37" s="136" customFormat="1" ht="12.75" customHeight="1" x14ac:dyDescent="0.2">
      <c r="A238" s="163"/>
      <c r="B238" s="164" t="s">
        <v>492</v>
      </c>
      <c r="C238" s="165" t="s">
        <v>493</v>
      </c>
      <c r="D238" s="163"/>
      <c r="E238" s="166"/>
      <c r="F238" s="138"/>
      <c r="G238" s="159"/>
      <c r="H238" s="159"/>
      <c r="I238" s="159"/>
      <c r="J238" s="159"/>
      <c r="K238" s="159"/>
      <c r="L238" s="159"/>
      <c r="M238" s="159"/>
      <c r="N238" s="159"/>
      <c r="O238" s="159"/>
      <c r="P238" s="159"/>
      <c r="Q238" s="159"/>
      <c r="R238" s="159"/>
      <c r="S238" s="159"/>
      <c r="T238" s="159"/>
      <c r="U238" s="159"/>
      <c r="V238" s="160"/>
      <c r="W238" s="159"/>
      <c r="X238" s="159"/>
      <c r="Y238" s="159"/>
      <c r="Z238" s="159"/>
      <c r="AA238" s="159"/>
      <c r="AB238" s="159"/>
      <c r="AC238" s="159"/>
      <c r="AD238" s="159"/>
      <c r="AE238" s="159"/>
      <c r="AF238" s="159"/>
      <c r="AG238" s="159"/>
      <c r="AH238" s="161"/>
      <c r="AI238" s="161"/>
      <c r="AJ238" s="161"/>
      <c r="AK238" s="161"/>
    </row>
    <row r="239" spans="1:37" s="136" customFormat="1" ht="12.75" customHeight="1" x14ac:dyDescent="0.2">
      <c r="A239" s="167">
        <v>152</v>
      </c>
      <c r="B239" s="168" t="s">
        <v>494</v>
      </c>
      <c r="C239" s="169" t="s">
        <v>495</v>
      </c>
      <c r="D239" s="167" t="s">
        <v>109</v>
      </c>
      <c r="E239" s="170">
        <v>77.25</v>
      </c>
      <c r="F239" s="138"/>
      <c r="G239" s="147"/>
      <c r="H239" s="147"/>
      <c r="I239" s="147"/>
      <c r="J239" s="147"/>
      <c r="K239" s="138">
        <f t="shared" si="121"/>
        <v>0</v>
      </c>
      <c r="L239" s="138"/>
      <c r="M239" s="138">
        <f t="shared" si="122"/>
        <v>0</v>
      </c>
      <c r="N239" s="147"/>
      <c r="O239" s="147"/>
      <c r="P239" s="147"/>
      <c r="Q239" s="138">
        <f t="shared" si="123"/>
        <v>0</v>
      </c>
      <c r="R239" s="138"/>
      <c r="S239" s="138">
        <f t="shared" si="124"/>
        <v>0</v>
      </c>
      <c r="T239" s="138">
        <f t="shared" si="125"/>
        <v>0</v>
      </c>
      <c r="U239" s="138">
        <f t="shared" si="126"/>
        <v>0</v>
      </c>
      <c r="V239" s="145"/>
      <c r="W239" s="138">
        <f>K239*E239</f>
        <v>0</v>
      </c>
      <c r="X239" s="138">
        <f>M239*E239</f>
        <v>0</v>
      </c>
      <c r="Y239" s="138">
        <f>(N239+O239+P239)*E239</f>
        <v>0</v>
      </c>
      <c r="Z239" s="138">
        <f>S239*E239</f>
        <v>0</v>
      </c>
      <c r="AA239" s="138">
        <f>T239*E239</f>
        <v>0</v>
      </c>
      <c r="AB239" s="138">
        <f t="shared" si="127"/>
        <v>0</v>
      </c>
      <c r="AC239" s="138"/>
      <c r="AD239" s="138">
        <f t="shared" si="128"/>
        <v>0</v>
      </c>
      <c r="AE239" s="138">
        <f t="shared" si="129"/>
        <v>0</v>
      </c>
      <c r="AF239" s="138">
        <f t="shared" si="130"/>
        <v>0</v>
      </c>
      <c r="AG239" s="138">
        <f t="shared" si="131"/>
        <v>0</v>
      </c>
    </row>
    <row r="240" spans="1:37" s="136" customFormat="1" ht="12.75" customHeight="1" x14ac:dyDescent="0.2">
      <c r="A240" s="163"/>
      <c r="B240" s="164" t="s">
        <v>525</v>
      </c>
      <c r="C240" s="165" t="s">
        <v>526</v>
      </c>
      <c r="D240" s="163"/>
      <c r="E240" s="166"/>
      <c r="F240" s="138"/>
      <c r="G240" s="159"/>
      <c r="H240" s="159"/>
      <c r="I240" s="159"/>
      <c r="J240" s="159"/>
      <c r="K240" s="159"/>
      <c r="L240" s="159"/>
      <c r="M240" s="159"/>
      <c r="N240" s="159"/>
      <c r="O240" s="159"/>
      <c r="P240" s="159"/>
      <c r="Q240" s="159"/>
      <c r="R240" s="159"/>
      <c r="S240" s="159"/>
      <c r="T240" s="159"/>
      <c r="U240" s="159"/>
      <c r="V240" s="160"/>
      <c r="W240" s="159"/>
      <c r="X240" s="159"/>
      <c r="Y240" s="159"/>
      <c r="Z240" s="159"/>
      <c r="AA240" s="159"/>
      <c r="AB240" s="159"/>
      <c r="AC240" s="159"/>
      <c r="AD240" s="159"/>
      <c r="AE240" s="159"/>
      <c r="AF240" s="159"/>
      <c r="AG240" s="159"/>
      <c r="AH240" s="161"/>
      <c r="AI240" s="161"/>
      <c r="AJ240" s="161"/>
      <c r="AK240" s="161"/>
    </row>
    <row r="241" spans="1:37" s="136" customFormat="1" ht="12.75" customHeight="1" x14ac:dyDescent="0.2">
      <c r="A241" s="167">
        <v>153</v>
      </c>
      <c r="B241" s="168" t="s">
        <v>527</v>
      </c>
      <c r="C241" s="169" t="s">
        <v>528</v>
      </c>
      <c r="D241" s="167" t="s">
        <v>3</v>
      </c>
      <c r="E241" s="170">
        <v>53.261000000000003</v>
      </c>
      <c r="F241" s="138"/>
      <c r="G241" s="147"/>
      <c r="H241" s="147"/>
      <c r="I241" s="147"/>
      <c r="J241" s="147"/>
      <c r="K241" s="138">
        <f t="shared" si="121"/>
        <v>0</v>
      </c>
      <c r="L241" s="138"/>
      <c r="M241" s="138">
        <f t="shared" si="122"/>
        <v>0</v>
      </c>
      <c r="N241" s="147"/>
      <c r="O241" s="147"/>
      <c r="P241" s="147"/>
      <c r="Q241" s="138">
        <f t="shared" si="123"/>
        <v>0</v>
      </c>
      <c r="R241" s="138"/>
      <c r="S241" s="138">
        <f t="shared" si="124"/>
        <v>0</v>
      </c>
      <c r="T241" s="138">
        <f t="shared" si="125"/>
        <v>0</v>
      </c>
      <c r="U241" s="138">
        <f t="shared" si="126"/>
        <v>0</v>
      </c>
      <c r="V241" s="145"/>
      <c r="W241" s="138">
        <f>K241*E241</f>
        <v>0</v>
      </c>
      <c r="X241" s="138">
        <f>M241*E241</f>
        <v>0</v>
      </c>
      <c r="Y241" s="138">
        <f>(N241+O241+P241)*E241</f>
        <v>0</v>
      </c>
      <c r="Z241" s="138">
        <f>S241*E241</f>
        <v>0</v>
      </c>
      <c r="AA241" s="138">
        <f>T241*E241</f>
        <v>0</v>
      </c>
      <c r="AB241" s="138">
        <f t="shared" si="127"/>
        <v>0</v>
      </c>
      <c r="AC241" s="138"/>
      <c r="AD241" s="138">
        <f t="shared" si="128"/>
        <v>0</v>
      </c>
      <c r="AE241" s="138">
        <f t="shared" si="129"/>
        <v>0</v>
      </c>
      <c r="AF241" s="138">
        <f t="shared" si="130"/>
        <v>0</v>
      </c>
      <c r="AG241" s="138">
        <f t="shared" si="131"/>
        <v>0</v>
      </c>
    </row>
    <row r="242" spans="1:37" s="136" customFormat="1" ht="12.75" customHeight="1" x14ac:dyDescent="0.2">
      <c r="A242" s="163"/>
      <c r="B242" s="164" t="s">
        <v>529</v>
      </c>
      <c r="C242" s="165" t="s">
        <v>530</v>
      </c>
      <c r="D242" s="163"/>
      <c r="E242" s="166"/>
      <c r="F242" s="137"/>
      <c r="G242" s="159"/>
      <c r="H242" s="159"/>
      <c r="I242" s="159"/>
      <c r="J242" s="159"/>
      <c r="K242" s="159"/>
      <c r="L242" s="159"/>
      <c r="M242" s="159"/>
      <c r="N242" s="159"/>
      <c r="O242" s="159"/>
      <c r="P242" s="159"/>
      <c r="Q242" s="159"/>
      <c r="R242" s="159"/>
      <c r="S242" s="159"/>
      <c r="T242" s="159"/>
      <c r="U242" s="159"/>
      <c r="V242" s="160"/>
      <c r="W242" s="159"/>
      <c r="X242" s="159"/>
      <c r="Y242" s="159"/>
      <c r="Z242" s="159"/>
      <c r="AA242" s="159"/>
      <c r="AB242" s="159"/>
      <c r="AC242" s="159"/>
      <c r="AD242" s="159"/>
      <c r="AE242" s="159"/>
      <c r="AF242" s="159"/>
      <c r="AG242" s="159"/>
    </row>
    <row r="243" spans="1:37" s="136" customFormat="1" ht="12.75" customHeight="1" x14ac:dyDescent="0.2">
      <c r="A243" s="167">
        <v>154</v>
      </c>
      <c r="B243" s="168" t="s">
        <v>531</v>
      </c>
      <c r="C243" s="169" t="s">
        <v>532</v>
      </c>
      <c r="D243" s="167" t="s">
        <v>3</v>
      </c>
      <c r="E243" s="170">
        <v>175.39099999999999</v>
      </c>
      <c r="F243" s="138"/>
      <c r="G243" s="147"/>
      <c r="H243" s="147"/>
      <c r="I243" s="147"/>
      <c r="J243" s="147"/>
      <c r="K243" s="138">
        <f t="shared" si="121"/>
        <v>0</v>
      </c>
      <c r="L243" s="138"/>
      <c r="M243" s="138">
        <f t="shared" si="122"/>
        <v>0</v>
      </c>
      <c r="N243" s="147"/>
      <c r="O243" s="147"/>
      <c r="P243" s="147"/>
      <c r="Q243" s="138">
        <f t="shared" si="123"/>
        <v>0</v>
      </c>
      <c r="R243" s="138"/>
      <c r="S243" s="138">
        <f t="shared" si="124"/>
        <v>0</v>
      </c>
      <c r="T243" s="138">
        <f t="shared" si="125"/>
        <v>0</v>
      </c>
      <c r="U243" s="138">
        <f t="shared" si="126"/>
        <v>0</v>
      </c>
      <c r="V243" s="145"/>
      <c r="W243" s="138">
        <f>K243*E243</f>
        <v>0</v>
      </c>
      <c r="X243" s="138">
        <f>M243*E243</f>
        <v>0</v>
      </c>
      <c r="Y243" s="138">
        <f>(N243+O243+P243)*E243</f>
        <v>0</v>
      </c>
      <c r="Z243" s="138">
        <f>S243*E243</f>
        <v>0</v>
      </c>
      <c r="AA243" s="138">
        <f>T243*E243</f>
        <v>0</v>
      </c>
      <c r="AB243" s="138">
        <f t="shared" si="127"/>
        <v>0</v>
      </c>
      <c r="AC243" s="138"/>
      <c r="AD243" s="138">
        <f t="shared" si="128"/>
        <v>0</v>
      </c>
      <c r="AE243" s="138">
        <f t="shared" si="129"/>
        <v>0</v>
      </c>
      <c r="AF243" s="138">
        <f t="shared" si="130"/>
        <v>0</v>
      </c>
      <c r="AG243" s="138">
        <f t="shared" si="131"/>
        <v>0</v>
      </c>
    </row>
    <row r="244" spans="1:37" s="136" customFormat="1" ht="12.75" customHeight="1" x14ac:dyDescent="0.2">
      <c r="A244" s="163"/>
      <c r="B244" s="164" t="s">
        <v>533</v>
      </c>
      <c r="C244" s="165" t="s">
        <v>534</v>
      </c>
      <c r="D244" s="163"/>
      <c r="E244" s="166"/>
      <c r="F244" s="138"/>
      <c r="G244" s="159"/>
      <c r="H244" s="159"/>
      <c r="I244" s="159"/>
      <c r="J244" s="159"/>
      <c r="K244" s="159"/>
      <c r="L244" s="159"/>
      <c r="M244" s="159"/>
      <c r="N244" s="159"/>
      <c r="O244" s="159"/>
      <c r="P244" s="159"/>
      <c r="Q244" s="159"/>
      <c r="R244" s="159"/>
      <c r="S244" s="159"/>
      <c r="T244" s="159"/>
      <c r="U244" s="159"/>
      <c r="V244" s="160"/>
      <c r="W244" s="159"/>
      <c r="X244" s="159"/>
      <c r="Y244" s="159"/>
      <c r="Z244" s="159"/>
      <c r="AA244" s="159"/>
      <c r="AB244" s="159"/>
      <c r="AC244" s="159"/>
      <c r="AD244" s="159"/>
      <c r="AE244" s="159"/>
      <c r="AF244" s="159"/>
      <c r="AG244" s="159"/>
      <c r="AH244" s="161"/>
      <c r="AI244" s="161"/>
      <c r="AJ244" s="161"/>
      <c r="AK244" s="161"/>
    </row>
    <row r="245" spans="1:37" s="136" customFormat="1" ht="12.75" customHeight="1" x14ac:dyDescent="0.2">
      <c r="A245" s="167">
        <v>155</v>
      </c>
      <c r="B245" s="168" t="s">
        <v>535</v>
      </c>
      <c r="C245" s="169" t="s">
        <v>536</v>
      </c>
      <c r="D245" s="167" t="s">
        <v>3</v>
      </c>
      <c r="E245" s="170">
        <v>175.39099999999999</v>
      </c>
      <c r="F245" s="137"/>
      <c r="G245" s="147"/>
      <c r="H245" s="147"/>
      <c r="I245" s="147"/>
      <c r="J245" s="147"/>
      <c r="K245" s="138">
        <f t="shared" si="121"/>
        <v>0</v>
      </c>
      <c r="L245" s="138"/>
      <c r="M245" s="138">
        <f t="shared" si="122"/>
        <v>0</v>
      </c>
      <c r="N245" s="147"/>
      <c r="O245" s="147"/>
      <c r="P245" s="147"/>
      <c r="Q245" s="138">
        <f t="shared" si="123"/>
        <v>0</v>
      </c>
      <c r="R245" s="138"/>
      <c r="S245" s="138">
        <f t="shared" si="124"/>
        <v>0</v>
      </c>
      <c r="T245" s="138">
        <f t="shared" si="125"/>
        <v>0</v>
      </c>
      <c r="U245" s="138">
        <f t="shared" si="126"/>
        <v>0</v>
      </c>
      <c r="V245" s="145"/>
      <c r="W245" s="138">
        <f>K245*E245</f>
        <v>0</v>
      </c>
      <c r="X245" s="138">
        <f>M245*E245</f>
        <v>0</v>
      </c>
      <c r="Y245" s="138">
        <f>(N245+O245+P245)*E245</f>
        <v>0</v>
      </c>
      <c r="Z245" s="138">
        <f>S245*E245</f>
        <v>0</v>
      </c>
      <c r="AA245" s="138">
        <f>T245*E245</f>
        <v>0</v>
      </c>
      <c r="AB245" s="138">
        <f t="shared" si="127"/>
        <v>0</v>
      </c>
      <c r="AC245" s="138"/>
      <c r="AD245" s="138">
        <f t="shared" si="128"/>
        <v>0</v>
      </c>
      <c r="AE245" s="138">
        <f t="shared" si="129"/>
        <v>0</v>
      </c>
      <c r="AF245" s="138">
        <f t="shared" si="130"/>
        <v>0</v>
      </c>
      <c r="AG245" s="138">
        <f t="shared" si="131"/>
        <v>0</v>
      </c>
    </row>
    <row r="246" spans="1:37" s="136" customFormat="1" ht="12.75" customHeight="1" x14ac:dyDescent="0.2">
      <c r="A246" s="163"/>
      <c r="B246" s="164" t="s">
        <v>537</v>
      </c>
      <c r="C246" s="165" t="s">
        <v>538</v>
      </c>
      <c r="D246" s="163"/>
      <c r="E246" s="166"/>
      <c r="F246" s="138"/>
      <c r="G246" s="159"/>
      <c r="H246" s="159"/>
      <c r="I246" s="159"/>
      <c r="J246" s="159"/>
      <c r="K246" s="159"/>
      <c r="L246" s="159"/>
      <c r="M246" s="159"/>
      <c r="N246" s="159"/>
      <c r="O246" s="159"/>
      <c r="P246" s="159"/>
      <c r="Q246" s="159"/>
      <c r="R246" s="159"/>
      <c r="S246" s="159"/>
      <c r="T246" s="159"/>
      <c r="U246" s="159"/>
      <c r="V246" s="160"/>
      <c r="W246" s="159"/>
      <c r="X246" s="159"/>
      <c r="Y246" s="159"/>
      <c r="Z246" s="159"/>
      <c r="AA246" s="159"/>
      <c r="AB246" s="159"/>
      <c r="AC246" s="159"/>
      <c r="AD246" s="159"/>
      <c r="AE246" s="159"/>
      <c r="AF246" s="159"/>
      <c r="AG246" s="159"/>
    </row>
    <row r="247" spans="1:37" s="136" customFormat="1" ht="12.75" customHeight="1" x14ac:dyDescent="0.2">
      <c r="A247" s="167">
        <v>156</v>
      </c>
      <c r="B247" s="168" t="s">
        <v>539</v>
      </c>
      <c r="C247" s="169" t="s">
        <v>540</v>
      </c>
      <c r="D247" s="167" t="s">
        <v>3</v>
      </c>
      <c r="E247" s="170">
        <v>175.39099999999999</v>
      </c>
      <c r="F247" s="138"/>
      <c r="G247" s="147"/>
      <c r="H247" s="147"/>
      <c r="I247" s="147"/>
      <c r="J247" s="147"/>
      <c r="K247" s="138">
        <f t="shared" si="121"/>
        <v>0</v>
      </c>
      <c r="L247" s="138"/>
      <c r="M247" s="138">
        <f t="shared" si="122"/>
        <v>0</v>
      </c>
      <c r="N247" s="147"/>
      <c r="O247" s="147"/>
      <c r="P247" s="147"/>
      <c r="Q247" s="138">
        <f t="shared" si="123"/>
        <v>0</v>
      </c>
      <c r="R247" s="138"/>
      <c r="S247" s="138">
        <f t="shared" si="124"/>
        <v>0</v>
      </c>
      <c r="T247" s="138">
        <f t="shared" si="125"/>
        <v>0</v>
      </c>
      <c r="U247" s="138">
        <f t="shared" si="126"/>
        <v>0</v>
      </c>
      <c r="V247" s="145"/>
      <c r="W247" s="138">
        <f>K247*E247</f>
        <v>0</v>
      </c>
      <c r="X247" s="138">
        <f>M247*E247</f>
        <v>0</v>
      </c>
      <c r="Y247" s="138">
        <f>(N247+O247+P247)*E247</f>
        <v>0</v>
      </c>
      <c r="Z247" s="138">
        <f>S247*E247</f>
        <v>0</v>
      </c>
      <c r="AA247" s="138">
        <f>T247*E247</f>
        <v>0</v>
      </c>
      <c r="AB247" s="138">
        <f t="shared" si="127"/>
        <v>0</v>
      </c>
      <c r="AC247" s="138"/>
      <c r="AD247" s="138">
        <f t="shared" si="128"/>
        <v>0</v>
      </c>
      <c r="AE247" s="138">
        <f t="shared" si="129"/>
        <v>0</v>
      </c>
      <c r="AF247" s="138">
        <f t="shared" si="130"/>
        <v>0</v>
      </c>
      <c r="AG247" s="138">
        <f t="shared" si="131"/>
        <v>0</v>
      </c>
    </row>
    <row r="248" spans="1:37" s="136" customFormat="1" ht="12.75" customHeight="1" x14ac:dyDescent="0.2">
      <c r="A248" s="163"/>
      <c r="B248" s="164" t="s">
        <v>541</v>
      </c>
      <c r="C248" s="165" t="s">
        <v>542</v>
      </c>
      <c r="D248" s="163"/>
      <c r="E248" s="166"/>
      <c r="F248" s="137"/>
      <c r="G248" s="159"/>
      <c r="H248" s="159"/>
      <c r="I248" s="159"/>
      <c r="J248" s="159"/>
      <c r="K248" s="159"/>
      <c r="L248" s="159"/>
      <c r="M248" s="159"/>
      <c r="N248" s="159"/>
      <c r="O248" s="159"/>
      <c r="P248" s="159"/>
      <c r="Q248" s="159"/>
      <c r="R248" s="159"/>
      <c r="S248" s="159"/>
      <c r="T248" s="159"/>
      <c r="U248" s="159"/>
      <c r="V248" s="160"/>
      <c r="W248" s="159"/>
      <c r="X248" s="159"/>
      <c r="Y248" s="159"/>
      <c r="Z248" s="159"/>
      <c r="AA248" s="159"/>
      <c r="AB248" s="159"/>
      <c r="AC248" s="159"/>
      <c r="AD248" s="159"/>
      <c r="AE248" s="159"/>
      <c r="AF248" s="159"/>
      <c r="AG248" s="159"/>
    </row>
    <row r="249" spans="1:37" s="136" customFormat="1" ht="12.75" customHeight="1" x14ac:dyDescent="0.2">
      <c r="A249" s="167">
        <v>157</v>
      </c>
      <c r="B249" s="168" t="s">
        <v>543</v>
      </c>
      <c r="C249" s="169" t="s">
        <v>544</v>
      </c>
      <c r="D249" s="167" t="s">
        <v>4</v>
      </c>
      <c r="E249" s="170">
        <v>2</v>
      </c>
      <c r="F249" s="138"/>
      <c r="G249" s="147"/>
      <c r="H249" s="147"/>
      <c r="I249" s="147"/>
      <c r="J249" s="147"/>
      <c r="K249" s="138">
        <f t="shared" si="121"/>
        <v>0</v>
      </c>
      <c r="L249" s="138"/>
      <c r="M249" s="138">
        <f t="shared" si="122"/>
        <v>0</v>
      </c>
      <c r="N249" s="147"/>
      <c r="O249" s="147"/>
      <c r="P249" s="147"/>
      <c r="Q249" s="138">
        <f t="shared" si="123"/>
        <v>0</v>
      </c>
      <c r="R249" s="138"/>
      <c r="S249" s="138">
        <f t="shared" si="124"/>
        <v>0</v>
      </c>
      <c r="T249" s="138">
        <f t="shared" si="125"/>
        <v>0</v>
      </c>
      <c r="U249" s="138">
        <f t="shared" si="126"/>
        <v>0</v>
      </c>
      <c r="V249" s="145"/>
      <c r="W249" s="138">
        <f>K249*E249</f>
        <v>0</v>
      </c>
      <c r="X249" s="138">
        <f>M249*E249</f>
        <v>0</v>
      </c>
      <c r="Y249" s="138">
        <f>(N249+O249+P249)*E249</f>
        <v>0</v>
      </c>
      <c r="Z249" s="138">
        <f>S249*E249</f>
        <v>0</v>
      </c>
      <c r="AA249" s="138">
        <f>T249*E249</f>
        <v>0</v>
      </c>
      <c r="AB249" s="138">
        <f t="shared" si="127"/>
        <v>0</v>
      </c>
      <c r="AC249" s="138"/>
      <c r="AD249" s="138">
        <f t="shared" si="128"/>
        <v>0</v>
      </c>
      <c r="AE249" s="138">
        <f t="shared" si="129"/>
        <v>0</v>
      </c>
      <c r="AF249" s="138">
        <f t="shared" si="130"/>
        <v>0</v>
      </c>
      <c r="AG249" s="138">
        <f t="shared" si="131"/>
        <v>0</v>
      </c>
    </row>
    <row r="250" spans="1:37" s="136" customFormat="1" ht="12.75" customHeight="1" x14ac:dyDescent="0.2">
      <c r="A250" s="167">
        <v>158</v>
      </c>
      <c r="B250" s="168" t="s">
        <v>545</v>
      </c>
      <c r="C250" s="169" t="s">
        <v>546</v>
      </c>
      <c r="D250" s="167" t="s">
        <v>4</v>
      </c>
      <c r="E250" s="170">
        <v>2</v>
      </c>
      <c r="F250" s="137"/>
      <c r="G250" s="147"/>
      <c r="H250" s="147"/>
      <c r="I250" s="147"/>
      <c r="J250" s="147"/>
      <c r="K250" s="138">
        <f t="shared" si="121"/>
        <v>0</v>
      </c>
      <c r="L250" s="138"/>
      <c r="M250" s="138">
        <f t="shared" si="122"/>
        <v>0</v>
      </c>
      <c r="N250" s="147"/>
      <c r="O250" s="147"/>
      <c r="P250" s="147"/>
      <c r="Q250" s="138">
        <f t="shared" si="123"/>
        <v>0</v>
      </c>
      <c r="R250" s="138"/>
      <c r="S250" s="138">
        <f t="shared" si="124"/>
        <v>0</v>
      </c>
      <c r="T250" s="138">
        <f t="shared" si="125"/>
        <v>0</v>
      </c>
      <c r="U250" s="138">
        <f t="shared" si="126"/>
        <v>0</v>
      </c>
      <c r="V250" s="145"/>
      <c r="W250" s="138">
        <f>K250*E250</f>
        <v>0</v>
      </c>
      <c r="X250" s="138">
        <f>M250*E250</f>
        <v>0</v>
      </c>
      <c r="Y250" s="138">
        <f>(N250+O250+P250)*E250</f>
        <v>0</v>
      </c>
      <c r="Z250" s="138">
        <f>S250*E250</f>
        <v>0</v>
      </c>
      <c r="AA250" s="138">
        <f>T250*E250</f>
        <v>0</v>
      </c>
      <c r="AB250" s="138">
        <f t="shared" si="127"/>
        <v>0</v>
      </c>
      <c r="AC250" s="138"/>
      <c r="AD250" s="138">
        <f t="shared" si="128"/>
        <v>0</v>
      </c>
      <c r="AE250" s="138">
        <f t="shared" si="129"/>
        <v>0</v>
      </c>
      <c r="AF250" s="138">
        <f t="shared" si="130"/>
        <v>0</v>
      </c>
      <c r="AG250" s="138">
        <f t="shared" si="131"/>
        <v>0</v>
      </c>
    </row>
    <row r="251" spans="1:37" s="136" customFormat="1" ht="12.75" customHeight="1" x14ac:dyDescent="0.2">
      <c r="A251" s="167">
        <v>159</v>
      </c>
      <c r="B251" s="168" t="s">
        <v>547</v>
      </c>
      <c r="C251" s="169" t="s">
        <v>548</v>
      </c>
      <c r="D251" s="167" t="s">
        <v>108</v>
      </c>
      <c r="E251" s="170">
        <v>10.11</v>
      </c>
      <c r="F251" s="138"/>
      <c r="G251" s="147"/>
      <c r="H251" s="147"/>
      <c r="I251" s="147"/>
      <c r="J251" s="147"/>
      <c r="K251" s="138">
        <f t="shared" si="121"/>
        <v>0</v>
      </c>
      <c r="L251" s="138"/>
      <c r="M251" s="138">
        <f t="shared" si="122"/>
        <v>0</v>
      </c>
      <c r="N251" s="147"/>
      <c r="O251" s="147"/>
      <c r="P251" s="147"/>
      <c r="Q251" s="138">
        <f t="shared" si="123"/>
        <v>0</v>
      </c>
      <c r="R251" s="138"/>
      <c r="S251" s="138">
        <f t="shared" si="124"/>
        <v>0</v>
      </c>
      <c r="T251" s="138">
        <f t="shared" si="125"/>
        <v>0</v>
      </c>
      <c r="U251" s="138">
        <f t="shared" si="126"/>
        <v>0</v>
      </c>
      <c r="V251" s="145"/>
      <c r="W251" s="138">
        <f>K251*E251</f>
        <v>0</v>
      </c>
      <c r="X251" s="138">
        <f>M251*E251</f>
        <v>0</v>
      </c>
      <c r="Y251" s="138">
        <f>(N251+O251+P251)*E251</f>
        <v>0</v>
      </c>
      <c r="Z251" s="138">
        <f>S251*E251</f>
        <v>0</v>
      </c>
      <c r="AA251" s="138">
        <f>T251*E251</f>
        <v>0</v>
      </c>
      <c r="AB251" s="138">
        <f t="shared" si="127"/>
        <v>0</v>
      </c>
      <c r="AC251" s="138"/>
      <c r="AD251" s="138">
        <f t="shared" si="128"/>
        <v>0</v>
      </c>
      <c r="AE251" s="138">
        <f t="shared" si="129"/>
        <v>0</v>
      </c>
      <c r="AF251" s="138">
        <f t="shared" si="130"/>
        <v>0</v>
      </c>
      <c r="AG251" s="138">
        <f t="shared" si="131"/>
        <v>0</v>
      </c>
    </row>
    <row r="252" spans="1:37" s="136" customFormat="1" ht="12.75" customHeight="1" x14ac:dyDescent="0.2">
      <c r="A252" s="167">
        <v>160</v>
      </c>
      <c r="B252" s="176" t="s">
        <v>549</v>
      </c>
      <c r="C252" s="177" t="s">
        <v>550</v>
      </c>
      <c r="D252" s="175" t="s">
        <v>6</v>
      </c>
      <c r="E252" s="180">
        <v>10</v>
      </c>
      <c r="F252" s="137"/>
      <c r="G252" s="147"/>
      <c r="H252" s="147"/>
      <c r="I252" s="147"/>
      <c r="J252" s="147"/>
      <c r="K252" s="138">
        <f t="shared" si="121"/>
        <v>0</v>
      </c>
      <c r="L252" s="138"/>
      <c r="M252" s="138">
        <f t="shared" si="122"/>
        <v>0</v>
      </c>
      <c r="N252" s="147"/>
      <c r="O252" s="147"/>
      <c r="P252" s="147"/>
      <c r="Q252" s="138">
        <f t="shared" si="123"/>
        <v>0</v>
      </c>
      <c r="R252" s="138"/>
      <c r="S252" s="138">
        <f t="shared" si="124"/>
        <v>0</v>
      </c>
      <c r="T252" s="138">
        <f t="shared" si="125"/>
        <v>0</v>
      </c>
      <c r="U252" s="138">
        <f t="shared" si="126"/>
        <v>0</v>
      </c>
      <c r="V252" s="145"/>
      <c r="W252" s="138">
        <f>K252*E252</f>
        <v>0</v>
      </c>
      <c r="X252" s="138">
        <f>M252*E252</f>
        <v>0</v>
      </c>
      <c r="Y252" s="138">
        <f>(N252+O252+P252)*E252</f>
        <v>0</v>
      </c>
      <c r="Z252" s="138">
        <f>S252*E252</f>
        <v>0</v>
      </c>
      <c r="AA252" s="138">
        <f>T252*E252</f>
        <v>0</v>
      </c>
      <c r="AB252" s="138">
        <f t="shared" si="127"/>
        <v>0</v>
      </c>
      <c r="AC252" s="138"/>
      <c r="AD252" s="138">
        <f t="shared" si="128"/>
        <v>0</v>
      </c>
      <c r="AE252" s="138">
        <f t="shared" si="129"/>
        <v>0</v>
      </c>
      <c r="AF252" s="138">
        <f t="shared" si="130"/>
        <v>0</v>
      </c>
      <c r="AG252" s="138">
        <f t="shared" si="131"/>
        <v>0</v>
      </c>
    </row>
    <row r="253" spans="1:37" s="136" customFormat="1" ht="12.75" customHeight="1" x14ac:dyDescent="0.2">
      <c r="A253" s="167">
        <v>161</v>
      </c>
      <c r="B253" s="176" t="s">
        <v>551</v>
      </c>
      <c r="C253" s="177" t="s">
        <v>552</v>
      </c>
      <c r="D253" s="175" t="s">
        <v>108</v>
      </c>
      <c r="E253" s="180">
        <v>4.04</v>
      </c>
      <c r="F253" s="138"/>
      <c r="G253" s="147"/>
      <c r="H253" s="147"/>
      <c r="I253" s="147"/>
      <c r="J253" s="147"/>
      <c r="K253" s="138">
        <f t="shared" si="121"/>
        <v>0</v>
      </c>
      <c r="L253" s="138"/>
      <c r="M253" s="138">
        <f t="shared" si="122"/>
        <v>0</v>
      </c>
      <c r="N253" s="147"/>
      <c r="O253" s="147"/>
      <c r="P253" s="147"/>
      <c r="Q253" s="138">
        <f t="shared" si="123"/>
        <v>0</v>
      </c>
      <c r="R253" s="138"/>
      <c r="S253" s="138">
        <f t="shared" si="124"/>
        <v>0</v>
      </c>
      <c r="T253" s="138">
        <f t="shared" si="125"/>
        <v>0</v>
      </c>
      <c r="U253" s="138">
        <f t="shared" si="126"/>
        <v>0</v>
      </c>
      <c r="V253" s="145"/>
      <c r="W253" s="138">
        <f>K253*E253</f>
        <v>0</v>
      </c>
      <c r="X253" s="138">
        <f>M253*E253</f>
        <v>0</v>
      </c>
      <c r="Y253" s="138">
        <f>(N253+O253+P253)*E253</f>
        <v>0</v>
      </c>
      <c r="Z253" s="138">
        <f>S253*E253</f>
        <v>0</v>
      </c>
      <c r="AA253" s="138">
        <f>T253*E253</f>
        <v>0</v>
      </c>
      <c r="AB253" s="138">
        <f t="shared" si="127"/>
        <v>0</v>
      </c>
      <c r="AC253" s="138"/>
      <c r="AD253" s="138">
        <f t="shared" si="128"/>
        <v>0</v>
      </c>
      <c r="AE253" s="138">
        <f t="shared" si="129"/>
        <v>0</v>
      </c>
      <c r="AF253" s="138">
        <f t="shared" si="130"/>
        <v>0</v>
      </c>
      <c r="AG253" s="138">
        <f t="shared" si="131"/>
        <v>0</v>
      </c>
    </row>
    <row r="254" spans="1:37" s="136" customFormat="1" ht="12.75" customHeight="1" x14ac:dyDescent="0.2">
      <c r="A254" s="167">
        <v>162</v>
      </c>
      <c r="B254" s="168" t="s">
        <v>553</v>
      </c>
      <c r="C254" s="169" t="s">
        <v>554</v>
      </c>
      <c r="D254" s="167" t="s">
        <v>6</v>
      </c>
      <c r="E254" s="170">
        <v>34.006999999999998</v>
      </c>
      <c r="F254" s="138"/>
      <c r="G254" s="147"/>
      <c r="H254" s="147"/>
      <c r="I254" s="147"/>
      <c r="J254" s="147"/>
      <c r="K254" s="138">
        <f t="shared" si="121"/>
        <v>0</v>
      </c>
      <c r="L254" s="138"/>
      <c r="M254" s="138">
        <f t="shared" si="122"/>
        <v>0</v>
      </c>
      <c r="N254" s="147"/>
      <c r="O254" s="147"/>
      <c r="P254" s="147"/>
      <c r="Q254" s="138">
        <f t="shared" si="123"/>
        <v>0</v>
      </c>
      <c r="R254" s="138"/>
      <c r="S254" s="138">
        <f t="shared" si="124"/>
        <v>0</v>
      </c>
      <c r="T254" s="138">
        <f t="shared" si="125"/>
        <v>0</v>
      </c>
      <c r="U254" s="138">
        <f t="shared" si="126"/>
        <v>0</v>
      </c>
      <c r="V254" s="145"/>
      <c r="W254" s="138">
        <f>K254*E254</f>
        <v>0</v>
      </c>
      <c r="X254" s="138">
        <f>M254*E254</f>
        <v>0</v>
      </c>
      <c r="Y254" s="138">
        <f>(N254+O254+P254)*E254</f>
        <v>0</v>
      </c>
      <c r="Z254" s="138">
        <f>S254*E254</f>
        <v>0</v>
      </c>
      <c r="AA254" s="138">
        <f>T254*E254</f>
        <v>0</v>
      </c>
      <c r="AB254" s="138">
        <f t="shared" si="127"/>
        <v>0</v>
      </c>
      <c r="AC254" s="138"/>
      <c r="AD254" s="138">
        <f t="shared" si="128"/>
        <v>0</v>
      </c>
      <c r="AE254" s="138">
        <f t="shared" si="129"/>
        <v>0</v>
      </c>
      <c r="AF254" s="138">
        <f t="shared" si="130"/>
        <v>0</v>
      </c>
      <c r="AG254" s="138">
        <f t="shared" si="131"/>
        <v>0</v>
      </c>
    </row>
    <row r="255" spans="1:37" s="136" customFormat="1" ht="12.75" customHeight="1" x14ac:dyDescent="0.2">
      <c r="A255" s="167">
        <v>163</v>
      </c>
      <c r="B255" s="168" t="s">
        <v>555</v>
      </c>
      <c r="C255" s="169" t="s">
        <v>556</v>
      </c>
      <c r="D255" s="167" t="s">
        <v>6</v>
      </c>
      <c r="E255" s="170">
        <v>2.4</v>
      </c>
      <c r="F255" s="138"/>
      <c r="G255" s="147"/>
      <c r="H255" s="147"/>
      <c r="I255" s="147"/>
      <c r="J255" s="147"/>
      <c r="K255" s="138">
        <f t="shared" si="121"/>
        <v>0</v>
      </c>
      <c r="L255" s="138"/>
      <c r="M255" s="138">
        <f t="shared" si="122"/>
        <v>0</v>
      </c>
      <c r="N255" s="147"/>
      <c r="O255" s="147"/>
      <c r="P255" s="147"/>
      <c r="Q255" s="138">
        <f t="shared" si="123"/>
        <v>0</v>
      </c>
      <c r="R255" s="138"/>
      <c r="S255" s="138">
        <f t="shared" si="124"/>
        <v>0</v>
      </c>
      <c r="T255" s="138">
        <f t="shared" si="125"/>
        <v>0</v>
      </c>
      <c r="U255" s="138">
        <f t="shared" si="126"/>
        <v>0</v>
      </c>
      <c r="V255" s="145"/>
      <c r="W255" s="138">
        <f>K255*E255</f>
        <v>0</v>
      </c>
      <c r="X255" s="138">
        <f>M255*E255</f>
        <v>0</v>
      </c>
      <c r="Y255" s="138">
        <f>(N255+O255+P255)*E255</f>
        <v>0</v>
      </c>
      <c r="Z255" s="138">
        <f>S255*E255</f>
        <v>0</v>
      </c>
      <c r="AA255" s="138">
        <f>T255*E255</f>
        <v>0</v>
      </c>
      <c r="AB255" s="138">
        <f t="shared" si="127"/>
        <v>0</v>
      </c>
      <c r="AC255" s="138"/>
      <c r="AD255" s="138">
        <f t="shared" si="128"/>
        <v>0</v>
      </c>
      <c r="AE255" s="138">
        <f t="shared" si="129"/>
        <v>0</v>
      </c>
      <c r="AF255" s="138">
        <f t="shared" si="130"/>
        <v>0</v>
      </c>
      <c r="AG255" s="138">
        <f t="shared" si="131"/>
        <v>0</v>
      </c>
    </row>
    <row r="256" spans="1:37" s="136" customFormat="1" ht="12.75" customHeight="1" x14ac:dyDescent="0.2">
      <c r="A256" s="167"/>
      <c r="B256" s="164" t="s">
        <v>557</v>
      </c>
      <c r="C256" s="165" t="s">
        <v>558</v>
      </c>
      <c r="D256" s="163"/>
      <c r="E256" s="166"/>
      <c r="F256" s="137"/>
      <c r="G256" s="159"/>
      <c r="H256" s="159"/>
      <c r="I256" s="159"/>
      <c r="J256" s="159"/>
      <c r="K256" s="159"/>
      <c r="L256" s="159"/>
      <c r="M256" s="159"/>
      <c r="N256" s="159"/>
      <c r="O256" s="159"/>
      <c r="P256" s="159"/>
      <c r="Q256" s="159"/>
      <c r="R256" s="159"/>
      <c r="S256" s="159"/>
      <c r="T256" s="159"/>
      <c r="U256" s="159"/>
      <c r="V256" s="160"/>
      <c r="W256" s="159"/>
      <c r="X256" s="159"/>
      <c r="Y256" s="159"/>
      <c r="Z256" s="159"/>
      <c r="AA256" s="159"/>
      <c r="AB256" s="159"/>
      <c r="AC256" s="159"/>
      <c r="AD256" s="159"/>
      <c r="AE256" s="159"/>
      <c r="AF256" s="159"/>
      <c r="AG256" s="159"/>
      <c r="AH256" s="161"/>
    </row>
    <row r="257" spans="1:37" s="136" customFormat="1" ht="12.75" customHeight="1" x14ac:dyDescent="0.2">
      <c r="A257" s="167">
        <v>164</v>
      </c>
      <c r="B257" s="168" t="s">
        <v>559</v>
      </c>
      <c r="C257" s="169" t="s">
        <v>560</v>
      </c>
      <c r="D257" s="167" t="s">
        <v>358</v>
      </c>
      <c r="E257" s="170">
        <v>24</v>
      </c>
      <c r="F257" s="138"/>
      <c r="G257" s="147"/>
      <c r="H257" s="147"/>
      <c r="I257" s="147"/>
      <c r="J257" s="147"/>
      <c r="K257" s="138">
        <f t="shared" si="121"/>
        <v>0</v>
      </c>
      <c r="L257" s="138"/>
      <c r="M257" s="138">
        <f t="shared" si="122"/>
        <v>0</v>
      </c>
      <c r="N257" s="147"/>
      <c r="O257" s="147"/>
      <c r="P257" s="147"/>
      <c r="Q257" s="138">
        <f t="shared" si="123"/>
        <v>0</v>
      </c>
      <c r="R257" s="138"/>
      <c r="S257" s="138">
        <f t="shared" si="124"/>
        <v>0</v>
      </c>
      <c r="T257" s="138">
        <f t="shared" si="125"/>
        <v>0</v>
      </c>
      <c r="U257" s="138">
        <f t="shared" si="126"/>
        <v>0</v>
      </c>
      <c r="V257" s="145"/>
      <c r="W257" s="138">
        <f>K257*E257</f>
        <v>0</v>
      </c>
      <c r="X257" s="138">
        <f>M257*E257</f>
        <v>0</v>
      </c>
      <c r="Y257" s="138">
        <f>(N257+O257+P257)*E257</f>
        <v>0</v>
      </c>
      <c r="Z257" s="138">
        <f>S257*E257</f>
        <v>0</v>
      </c>
      <c r="AA257" s="138">
        <f>T257*E257</f>
        <v>0</v>
      </c>
      <c r="AB257" s="138">
        <f t="shared" si="127"/>
        <v>0</v>
      </c>
      <c r="AC257" s="138"/>
      <c r="AD257" s="138">
        <f t="shared" si="128"/>
        <v>0</v>
      </c>
      <c r="AE257" s="138">
        <f t="shared" si="129"/>
        <v>0</v>
      </c>
      <c r="AF257" s="138">
        <f t="shared" si="130"/>
        <v>0</v>
      </c>
      <c r="AG257" s="138">
        <f t="shared" si="131"/>
        <v>0</v>
      </c>
    </row>
    <row r="258" spans="1:37" s="136" customFormat="1" ht="12.75" customHeight="1" x14ac:dyDescent="0.2">
      <c r="A258" s="167">
        <v>165</v>
      </c>
      <c r="B258" s="168" t="s">
        <v>561</v>
      </c>
      <c r="C258" s="169" t="s">
        <v>562</v>
      </c>
      <c r="D258" s="167" t="s">
        <v>6</v>
      </c>
      <c r="E258" s="170">
        <v>48</v>
      </c>
      <c r="F258" s="138"/>
      <c r="G258" s="147"/>
      <c r="H258" s="147"/>
      <c r="I258" s="147"/>
      <c r="J258" s="147"/>
      <c r="K258" s="138">
        <f t="shared" si="121"/>
        <v>0</v>
      </c>
      <c r="L258" s="138"/>
      <c r="M258" s="138">
        <f t="shared" si="122"/>
        <v>0</v>
      </c>
      <c r="N258" s="147"/>
      <c r="O258" s="147"/>
      <c r="P258" s="147"/>
      <c r="Q258" s="138">
        <f t="shared" si="123"/>
        <v>0</v>
      </c>
      <c r="R258" s="138"/>
      <c r="S258" s="138">
        <f t="shared" si="124"/>
        <v>0</v>
      </c>
      <c r="T258" s="138">
        <f t="shared" si="125"/>
        <v>0</v>
      </c>
      <c r="U258" s="138">
        <f t="shared" si="126"/>
        <v>0</v>
      </c>
      <c r="V258" s="145"/>
      <c r="W258" s="138">
        <f>K258*E258</f>
        <v>0</v>
      </c>
      <c r="X258" s="138">
        <f>M258*E258</f>
        <v>0</v>
      </c>
      <c r="Y258" s="138">
        <f>(N258+O258+P258)*E258</f>
        <v>0</v>
      </c>
      <c r="Z258" s="138">
        <f>S258*E258</f>
        <v>0</v>
      </c>
      <c r="AA258" s="138">
        <f>T258*E258</f>
        <v>0</v>
      </c>
      <c r="AB258" s="138">
        <f t="shared" si="127"/>
        <v>0</v>
      </c>
      <c r="AC258" s="138"/>
      <c r="AD258" s="138">
        <f t="shared" si="128"/>
        <v>0</v>
      </c>
      <c r="AE258" s="138">
        <f t="shared" si="129"/>
        <v>0</v>
      </c>
      <c r="AF258" s="138">
        <f t="shared" si="130"/>
        <v>0</v>
      </c>
      <c r="AG258" s="138">
        <f t="shared" si="131"/>
        <v>0</v>
      </c>
    </row>
    <row r="259" spans="1:37" s="136" customFormat="1" ht="12.75" customHeight="1" x14ac:dyDescent="0.2">
      <c r="A259" s="167">
        <v>166</v>
      </c>
      <c r="B259" s="168" t="s">
        <v>563</v>
      </c>
      <c r="C259" s="169" t="s">
        <v>564</v>
      </c>
      <c r="D259" s="167" t="s">
        <v>565</v>
      </c>
      <c r="E259" s="170">
        <v>1</v>
      </c>
      <c r="F259" s="137"/>
      <c r="G259" s="147"/>
      <c r="H259" s="147"/>
      <c r="I259" s="147"/>
      <c r="J259" s="147"/>
      <c r="K259" s="138">
        <f t="shared" si="121"/>
        <v>0</v>
      </c>
      <c r="L259" s="138"/>
      <c r="M259" s="138">
        <f t="shared" si="122"/>
        <v>0</v>
      </c>
      <c r="N259" s="147"/>
      <c r="O259" s="147"/>
      <c r="P259" s="147"/>
      <c r="Q259" s="138">
        <f t="shared" si="123"/>
        <v>0</v>
      </c>
      <c r="R259" s="138"/>
      <c r="S259" s="138">
        <f t="shared" si="124"/>
        <v>0</v>
      </c>
      <c r="T259" s="138">
        <f t="shared" si="125"/>
        <v>0</v>
      </c>
      <c r="U259" s="138">
        <f t="shared" si="126"/>
        <v>0</v>
      </c>
      <c r="V259" s="145"/>
      <c r="W259" s="138">
        <f>K259*E259</f>
        <v>0</v>
      </c>
      <c r="X259" s="138">
        <f>M259*E259</f>
        <v>0</v>
      </c>
      <c r="Y259" s="138">
        <f>(N259+O259+P259)*E259</f>
        <v>0</v>
      </c>
      <c r="Z259" s="138">
        <f>S259*E259</f>
        <v>0</v>
      </c>
      <c r="AA259" s="138">
        <f>T259*E259</f>
        <v>0</v>
      </c>
      <c r="AB259" s="138">
        <f t="shared" si="127"/>
        <v>0</v>
      </c>
      <c r="AC259" s="138"/>
      <c r="AD259" s="138">
        <f t="shared" si="128"/>
        <v>0</v>
      </c>
      <c r="AE259" s="138">
        <f t="shared" si="129"/>
        <v>0</v>
      </c>
      <c r="AF259" s="138">
        <f t="shared" si="130"/>
        <v>0</v>
      </c>
      <c r="AG259" s="138">
        <f t="shared" si="131"/>
        <v>0</v>
      </c>
    </row>
    <row r="260" spans="1:37" s="136" customFormat="1" ht="12.75" customHeight="1" x14ac:dyDescent="0.2">
      <c r="A260" s="167">
        <v>167</v>
      </c>
      <c r="B260" s="168" t="s">
        <v>566</v>
      </c>
      <c r="C260" s="169" t="s">
        <v>567</v>
      </c>
      <c r="D260" s="167" t="s">
        <v>565</v>
      </c>
      <c r="E260" s="170">
        <v>1</v>
      </c>
      <c r="F260" s="138"/>
      <c r="G260" s="147"/>
      <c r="H260" s="147"/>
      <c r="I260" s="147"/>
      <c r="J260" s="147"/>
      <c r="K260" s="138">
        <f t="shared" si="121"/>
        <v>0</v>
      </c>
      <c r="L260" s="138"/>
      <c r="M260" s="138">
        <f t="shared" si="122"/>
        <v>0</v>
      </c>
      <c r="N260" s="147"/>
      <c r="O260" s="147"/>
      <c r="P260" s="147"/>
      <c r="Q260" s="138">
        <f t="shared" si="123"/>
        <v>0</v>
      </c>
      <c r="R260" s="138"/>
      <c r="S260" s="138">
        <f t="shared" si="124"/>
        <v>0</v>
      </c>
      <c r="T260" s="138">
        <f t="shared" si="125"/>
        <v>0</v>
      </c>
      <c r="U260" s="138">
        <f t="shared" si="126"/>
        <v>0</v>
      </c>
      <c r="V260" s="145"/>
      <c r="W260" s="138">
        <f>K260*E260</f>
        <v>0</v>
      </c>
      <c r="X260" s="138">
        <f>M260*E260</f>
        <v>0</v>
      </c>
      <c r="Y260" s="138">
        <f>(N260+O260+P260)*E260</f>
        <v>0</v>
      </c>
      <c r="Z260" s="138">
        <f>S260*E260</f>
        <v>0</v>
      </c>
      <c r="AA260" s="138">
        <f>T260*E260</f>
        <v>0</v>
      </c>
      <c r="AB260" s="138">
        <f t="shared" si="127"/>
        <v>0</v>
      </c>
      <c r="AC260" s="138"/>
      <c r="AD260" s="138">
        <f t="shared" si="128"/>
        <v>0</v>
      </c>
      <c r="AE260" s="138">
        <f t="shared" si="129"/>
        <v>0</v>
      </c>
      <c r="AF260" s="138">
        <f t="shared" si="130"/>
        <v>0</v>
      </c>
      <c r="AG260" s="138">
        <f t="shared" si="131"/>
        <v>0</v>
      </c>
    </row>
    <row r="261" spans="1:37" s="136" customFormat="1" ht="12.75" customHeight="1" x14ac:dyDescent="0.2">
      <c r="A261" s="167">
        <v>168</v>
      </c>
      <c r="B261" s="168" t="s">
        <v>568</v>
      </c>
      <c r="C261" s="169" t="s">
        <v>569</v>
      </c>
      <c r="D261" s="167" t="s">
        <v>358</v>
      </c>
      <c r="E261" s="170">
        <v>1</v>
      </c>
      <c r="F261" s="138"/>
      <c r="G261" s="147"/>
      <c r="H261" s="147"/>
      <c r="I261" s="147"/>
      <c r="J261" s="147"/>
      <c r="K261" s="138">
        <f t="shared" si="121"/>
        <v>0</v>
      </c>
      <c r="L261" s="138"/>
      <c r="M261" s="138">
        <f t="shared" si="122"/>
        <v>0</v>
      </c>
      <c r="N261" s="147"/>
      <c r="O261" s="147"/>
      <c r="P261" s="147"/>
      <c r="Q261" s="138">
        <f t="shared" si="123"/>
        <v>0</v>
      </c>
      <c r="R261" s="138"/>
      <c r="S261" s="138">
        <f t="shared" si="124"/>
        <v>0</v>
      </c>
      <c r="T261" s="138">
        <f t="shared" si="125"/>
        <v>0</v>
      </c>
      <c r="U261" s="138">
        <f t="shared" si="126"/>
        <v>0</v>
      </c>
      <c r="V261" s="145"/>
      <c r="W261" s="138">
        <f>K261*E261</f>
        <v>0</v>
      </c>
      <c r="X261" s="138">
        <f>M261*E261</f>
        <v>0</v>
      </c>
      <c r="Y261" s="138">
        <f>(N261+O261+P261)*E261</f>
        <v>0</v>
      </c>
      <c r="Z261" s="138">
        <f>S261*E261</f>
        <v>0</v>
      </c>
      <c r="AA261" s="138">
        <f>T261*E261</f>
        <v>0</v>
      </c>
      <c r="AB261" s="138">
        <f t="shared" si="127"/>
        <v>0</v>
      </c>
      <c r="AC261" s="138"/>
      <c r="AD261" s="138">
        <f t="shared" si="128"/>
        <v>0</v>
      </c>
      <c r="AE261" s="138">
        <f t="shared" si="129"/>
        <v>0</v>
      </c>
      <c r="AF261" s="138">
        <f t="shared" si="130"/>
        <v>0</v>
      </c>
      <c r="AG261" s="138">
        <f t="shared" si="131"/>
        <v>0</v>
      </c>
    </row>
    <row r="262" spans="1:37" s="136" customFormat="1" ht="12.75" customHeight="1" x14ac:dyDescent="0.2">
      <c r="A262" s="171"/>
      <c r="B262" s="172" t="s">
        <v>570</v>
      </c>
      <c r="C262" s="173" t="s">
        <v>571</v>
      </c>
      <c r="D262" s="171"/>
      <c r="E262" s="166"/>
      <c r="F262" s="137"/>
      <c r="G262" s="159"/>
      <c r="H262" s="159"/>
      <c r="I262" s="159"/>
      <c r="J262" s="159"/>
      <c r="K262" s="159"/>
      <c r="L262" s="159"/>
      <c r="M262" s="159"/>
      <c r="N262" s="159"/>
      <c r="O262" s="159"/>
      <c r="P262" s="159"/>
      <c r="Q262" s="159"/>
      <c r="R262" s="159"/>
      <c r="S262" s="159"/>
      <c r="T262" s="159"/>
      <c r="U262" s="159"/>
      <c r="V262" s="160"/>
      <c r="W262" s="159"/>
      <c r="X262" s="159"/>
      <c r="Y262" s="159"/>
      <c r="Z262" s="159"/>
      <c r="AA262" s="159"/>
      <c r="AB262" s="159"/>
      <c r="AC262" s="159"/>
      <c r="AD262" s="159"/>
      <c r="AE262" s="159"/>
      <c r="AF262" s="159"/>
      <c r="AG262" s="159"/>
      <c r="AH262" s="161"/>
      <c r="AI262" s="161"/>
    </row>
    <row r="263" spans="1:37" s="136" customFormat="1" ht="12.75" customHeight="1" x14ac:dyDescent="0.2">
      <c r="A263" s="175">
        <v>169</v>
      </c>
      <c r="B263" s="176" t="s">
        <v>572</v>
      </c>
      <c r="C263" s="177" t="s">
        <v>573</v>
      </c>
      <c r="D263" s="175" t="s">
        <v>574</v>
      </c>
      <c r="E263" s="170">
        <v>615.67999999999995</v>
      </c>
      <c r="F263" s="138"/>
      <c r="G263" s="147"/>
      <c r="H263" s="147"/>
      <c r="I263" s="147"/>
      <c r="J263" s="147"/>
      <c r="K263" s="138">
        <f t="shared" si="121"/>
        <v>0</v>
      </c>
      <c r="L263" s="138"/>
      <c r="M263" s="138">
        <f t="shared" si="122"/>
        <v>0</v>
      </c>
      <c r="N263" s="147"/>
      <c r="O263" s="147"/>
      <c r="P263" s="147"/>
      <c r="Q263" s="138">
        <f t="shared" si="123"/>
        <v>0</v>
      </c>
      <c r="R263" s="138"/>
      <c r="S263" s="138">
        <f t="shared" si="124"/>
        <v>0</v>
      </c>
      <c r="T263" s="138">
        <f t="shared" si="125"/>
        <v>0</v>
      </c>
      <c r="U263" s="138">
        <f t="shared" si="126"/>
        <v>0</v>
      </c>
      <c r="V263" s="145"/>
      <c r="W263" s="138">
        <f>K263*E263</f>
        <v>0</v>
      </c>
      <c r="X263" s="138">
        <f>M263*E263</f>
        <v>0</v>
      </c>
      <c r="Y263" s="138">
        <f>(N263+O263+P263)*E263</f>
        <v>0</v>
      </c>
      <c r="Z263" s="138">
        <f>S263*E263</f>
        <v>0</v>
      </c>
      <c r="AA263" s="138">
        <f>T263*E263</f>
        <v>0</v>
      </c>
      <c r="AB263" s="138">
        <f t="shared" si="127"/>
        <v>0</v>
      </c>
      <c r="AC263" s="138"/>
      <c r="AD263" s="138">
        <f t="shared" si="128"/>
        <v>0</v>
      </c>
      <c r="AE263" s="138">
        <f t="shared" si="129"/>
        <v>0</v>
      </c>
      <c r="AF263" s="138">
        <f t="shared" si="130"/>
        <v>0</v>
      </c>
      <c r="AG263" s="138">
        <f t="shared" si="131"/>
        <v>0</v>
      </c>
    </row>
    <row r="264" spans="1:37" s="136" customFormat="1" ht="12.75" customHeight="1" x14ac:dyDescent="0.2">
      <c r="A264" s="175">
        <v>170</v>
      </c>
      <c r="B264" s="176" t="s">
        <v>575</v>
      </c>
      <c r="C264" s="177" t="s">
        <v>576</v>
      </c>
      <c r="D264" s="175" t="s">
        <v>574</v>
      </c>
      <c r="E264" s="170">
        <v>459.32</v>
      </c>
      <c r="F264" s="137"/>
      <c r="G264" s="147"/>
      <c r="H264" s="147"/>
      <c r="I264" s="147"/>
      <c r="J264" s="147"/>
      <c r="K264" s="138">
        <f t="shared" si="121"/>
        <v>0</v>
      </c>
      <c r="L264" s="138"/>
      <c r="M264" s="138">
        <f t="shared" si="122"/>
        <v>0</v>
      </c>
      <c r="N264" s="147"/>
      <c r="O264" s="147"/>
      <c r="P264" s="147"/>
      <c r="Q264" s="138">
        <f t="shared" si="123"/>
        <v>0</v>
      </c>
      <c r="R264" s="138"/>
      <c r="S264" s="138">
        <f t="shared" si="124"/>
        <v>0</v>
      </c>
      <c r="T264" s="138">
        <f t="shared" si="125"/>
        <v>0</v>
      </c>
      <c r="U264" s="138">
        <f t="shared" si="126"/>
        <v>0</v>
      </c>
      <c r="V264" s="145"/>
      <c r="W264" s="138">
        <f>K264*E264</f>
        <v>0</v>
      </c>
      <c r="X264" s="138">
        <f>M264*E264</f>
        <v>0</v>
      </c>
      <c r="Y264" s="138">
        <f>(N264+O264+P264)*E264</f>
        <v>0</v>
      </c>
      <c r="Z264" s="138">
        <f>S264*E264</f>
        <v>0</v>
      </c>
      <c r="AA264" s="138">
        <f>T264*E264</f>
        <v>0</v>
      </c>
      <c r="AB264" s="138">
        <f t="shared" si="127"/>
        <v>0</v>
      </c>
      <c r="AC264" s="138"/>
      <c r="AD264" s="138">
        <f t="shared" si="128"/>
        <v>0</v>
      </c>
      <c r="AE264" s="138">
        <f t="shared" si="129"/>
        <v>0</v>
      </c>
      <c r="AF264" s="138">
        <f t="shared" si="130"/>
        <v>0</v>
      </c>
      <c r="AG264" s="138">
        <f t="shared" si="131"/>
        <v>0</v>
      </c>
    </row>
    <row r="265" spans="1:37" s="136" customFormat="1" ht="12.75" customHeight="1" x14ac:dyDescent="0.2">
      <c r="A265" s="167">
        <v>171</v>
      </c>
      <c r="B265" s="176" t="s">
        <v>577</v>
      </c>
      <c r="C265" s="177" t="s">
        <v>578</v>
      </c>
      <c r="D265" s="175" t="s">
        <v>108</v>
      </c>
      <c r="E265" s="180">
        <v>130</v>
      </c>
      <c r="F265" s="138"/>
      <c r="G265" s="147"/>
      <c r="H265" s="147"/>
      <c r="I265" s="147"/>
      <c r="J265" s="147"/>
      <c r="K265" s="138">
        <f t="shared" si="121"/>
        <v>0</v>
      </c>
      <c r="L265" s="138"/>
      <c r="M265" s="138">
        <f t="shared" si="122"/>
        <v>0</v>
      </c>
      <c r="N265" s="147"/>
      <c r="O265" s="147"/>
      <c r="P265" s="147"/>
      <c r="Q265" s="138">
        <f t="shared" si="123"/>
        <v>0</v>
      </c>
      <c r="R265" s="138"/>
      <c r="S265" s="138">
        <f t="shared" si="124"/>
        <v>0</v>
      </c>
      <c r="T265" s="138">
        <f t="shared" si="125"/>
        <v>0</v>
      </c>
      <c r="U265" s="138">
        <f t="shared" si="126"/>
        <v>0</v>
      </c>
      <c r="V265" s="145"/>
      <c r="W265" s="138">
        <f>K265*E265</f>
        <v>0</v>
      </c>
      <c r="X265" s="138">
        <f>M265*E265</f>
        <v>0</v>
      </c>
      <c r="Y265" s="138">
        <f>(N265+O265+P265)*E265</f>
        <v>0</v>
      </c>
      <c r="Z265" s="138">
        <f>S265*E265</f>
        <v>0</v>
      </c>
      <c r="AA265" s="138">
        <f>T265*E265</f>
        <v>0</v>
      </c>
      <c r="AB265" s="138">
        <f t="shared" si="127"/>
        <v>0</v>
      </c>
      <c r="AC265" s="138"/>
      <c r="AD265" s="138">
        <f t="shared" si="128"/>
        <v>0</v>
      </c>
      <c r="AE265" s="138">
        <f t="shared" si="129"/>
        <v>0</v>
      </c>
      <c r="AF265" s="138">
        <f t="shared" si="130"/>
        <v>0</v>
      </c>
      <c r="AG265" s="138">
        <f t="shared" si="131"/>
        <v>0</v>
      </c>
    </row>
    <row r="266" spans="1:37" s="136" customFormat="1" ht="12.75" customHeight="1" x14ac:dyDescent="0.2">
      <c r="A266" s="133"/>
      <c r="B266" s="134"/>
      <c r="C266" s="135" t="s">
        <v>579</v>
      </c>
      <c r="D266" s="140"/>
      <c r="E266" s="141"/>
      <c r="F266" s="141"/>
      <c r="G266" s="142"/>
      <c r="H266" s="142"/>
      <c r="I266" s="142"/>
      <c r="J266" s="142"/>
      <c r="K266" s="142"/>
      <c r="L266" s="141"/>
      <c r="M266" s="141"/>
      <c r="N266" s="141"/>
      <c r="O266" s="141"/>
      <c r="P266" s="141"/>
      <c r="Q266" s="141"/>
      <c r="R266" s="141"/>
      <c r="S266" s="141"/>
      <c r="T266" s="141"/>
      <c r="U266" s="141"/>
      <c r="V266" s="146"/>
      <c r="W266" s="141"/>
      <c r="X266" s="142"/>
      <c r="Y266" s="141"/>
      <c r="Z266" s="141"/>
      <c r="AA266" s="141"/>
      <c r="AB266" s="142"/>
      <c r="AC266" s="138"/>
      <c r="AD266" s="138"/>
      <c r="AE266" s="138"/>
      <c r="AF266" s="138"/>
      <c r="AG266" s="138"/>
    </row>
    <row r="267" spans="1:37" s="136" customFormat="1" ht="12.75" customHeight="1" x14ac:dyDescent="0.2">
      <c r="A267" s="163"/>
      <c r="B267" s="164" t="s">
        <v>580</v>
      </c>
      <c r="C267" s="165" t="s">
        <v>581</v>
      </c>
      <c r="D267" s="163"/>
      <c r="E267" s="166"/>
      <c r="F267" s="137"/>
      <c r="G267" s="138"/>
      <c r="H267" s="138"/>
      <c r="I267" s="138"/>
      <c r="J267" s="138"/>
      <c r="K267" s="138"/>
      <c r="L267" s="137"/>
      <c r="M267" s="137"/>
      <c r="N267" s="137"/>
      <c r="O267" s="137"/>
      <c r="P267" s="137"/>
      <c r="Q267" s="137"/>
      <c r="R267" s="137"/>
      <c r="S267" s="137"/>
      <c r="T267" s="137"/>
      <c r="U267" s="137"/>
      <c r="V267" s="145"/>
      <c r="W267" s="137"/>
      <c r="X267" s="138"/>
      <c r="Y267" s="137"/>
      <c r="Z267" s="137"/>
      <c r="AA267" s="137"/>
      <c r="AB267" s="138"/>
      <c r="AC267" s="138"/>
      <c r="AD267" s="138"/>
      <c r="AE267" s="138"/>
      <c r="AF267" s="138"/>
      <c r="AG267" s="138"/>
    </row>
    <row r="268" spans="1:37" s="136" customFormat="1" ht="12.75" customHeight="1" x14ac:dyDescent="0.2">
      <c r="A268" s="167">
        <v>172</v>
      </c>
      <c r="B268" s="168" t="s">
        <v>582</v>
      </c>
      <c r="C268" s="169" t="s">
        <v>583</v>
      </c>
      <c r="D268" s="167" t="s">
        <v>108</v>
      </c>
      <c r="E268" s="170">
        <v>26</v>
      </c>
      <c r="F268" s="138"/>
      <c r="G268" s="147"/>
      <c r="H268" s="147"/>
      <c r="I268" s="147"/>
      <c r="J268" s="147"/>
      <c r="K268" s="138">
        <f t="shared" ref="K268" si="132">SUM(G268:J268)</f>
        <v>0</v>
      </c>
      <c r="L268" s="138"/>
      <c r="M268" s="138">
        <f>G268*$G$3+H268*$H$3+I268*$I$3+J268*$J$3</f>
        <v>0</v>
      </c>
      <c r="N268" s="147"/>
      <c r="O268" s="147"/>
      <c r="P268" s="147"/>
      <c r="Q268" s="138">
        <f t="shared" ref="Q268" si="133">SUM(M268:P268)</f>
        <v>0</v>
      </c>
      <c r="R268" s="138"/>
      <c r="S268" s="138">
        <f>Q268*$S$3</f>
        <v>0</v>
      </c>
      <c r="T268" s="138">
        <f>(Q268+S268)*$T$3</f>
        <v>0</v>
      </c>
      <c r="U268" s="138">
        <f t="shared" ref="U268" si="134">Q268+S268+T268</f>
        <v>0</v>
      </c>
      <c r="V268" s="145"/>
      <c r="W268" s="138">
        <f>K268*E268</f>
        <v>0</v>
      </c>
      <c r="X268" s="138">
        <f>M268*E268</f>
        <v>0</v>
      </c>
      <c r="Y268" s="138">
        <f>(N268+O268+P268)*E268</f>
        <v>0</v>
      </c>
      <c r="Z268" s="138">
        <f>S268*E268</f>
        <v>0</v>
      </c>
      <c r="AA268" s="138">
        <f>T268*E268</f>
        <v>0</v>
      </c>
      <c r="AB268" s="138">
        <f t="shared" ref="AB268" si="135">SUM(X268:AA268)</f>
        <v>0</v>
      </c>
      <c r="AC268" s="138"/>
      <c r="AD268" s="138">
        <f t="shared" ref="AD268" si="136">G268*$E268</f>
        <v>0</v>
      </c>
      <c r="AE268" s="138">
        <f t="shared" ref="AE268" si="137">H268*$E268</f>
        <v>0</v>
      </c>
      <c r="AF268" s="138">
        <f t="shared" ref="AF268" si="138">I268*$E268</f>
        <v>0</v>
      </c>
      <c r="AG268" s="138">
        <f t="shared" ref="AG268" si="139">J268*$E268</f>
        <v>0</v>
      </c>
    </row>
    <row r="269" spans="1:37" s="136" customFormat="1" ht="12.75" customHeight="1" x14ac:dyDescent="0.2">
      <c r="A269" s="163"/>
      <c r="B269" s="164" t="s">
        <v>11</v>
      </c>
      <c r="C269" s="165" t="s">
        <v>581</v>
      </c>
      <c r="D269" s="163"/>
      <c r="E269" s="166"/>
      <c r="F269" s="138"/>
      <c r="G269" s="159"/>
      <c r="H269" s="159"/>
      <c r="I269" s="159"/>
      <c r="J269" s="159"/>
      <c r="K269" s="159"/>
      <c r="L269" s="159"/>
      <c r="M269" s="159"/>
      <c r="N269" s="159"/>
      <c r="O269" s="159"/>
      <c r="P269" s="159"/>
      <c r="Q269" s="159"/>
      <c r="R269" s="159"/>
      <c r="S269" s="159"/>
      <c r="T269" s="159"/>
      <c r="U269" s="159"/>
      <c r="V269" s="160"/>
      <c r="W269" s="159"/>
      <c r="X269" s="159"/>
      <c r="Y269" s="159"/>
      <c r="Z269" s="159"/>
      <c r="AA269" s="159"/>
      <c r="AB269" s="159"/>
      <c r="AC269" s="159"/>
      <c r="AD269" s="159"/>
      <c r="AE269" s="159"/>
      <c r="AF269" s="159"/>
      <c r="AG269" s="159"/>
      <c r="AH269" s="161"/>
      <c r="AI269" s="161"/>
      <c r="AJ269" s="161"/>
      <c r="AK269" s="161"/>
    </row>
    <row r="270" spans="1:37" s="136" customFormat="1" ht="12.75" customHeight="1" x14ac:dyDescent="0.2">
      <c r="A270" s="167">
        <v>173</v>
      </c>
      <c r="B270" s="168" t="s">
        <v>129</v>
      </c>
      <c r="C270" s="169" t="s">
        <v>584</v>
      </c>
      <c r="D270" s="167" t="s">
        <v>108</v>
      </c>
      <c r="E270" s="170">
        <v>10</v>
      </c>
      <c r="F270" s="137"/>
      <c r="G270" s="147"/>
      <c r="H270" s="147"/>
      <c r="I270" s="147"/>
      <c r="J270" s="147"/>
      <c r="K270" s="138">
        <f t="shared" ref="K270:K318" si="140">SUM(G270:J270)</f>
        <v>0</v>
      </c>
      <c r="L270" s="138"/>
      <c r="M270" s="138">
        <f>G270*$G$3+H270*$H$3+I270*$I$3+J270*$J$3</f>
        <v>0</v>
      </c>
      <c r="N270" s="147"/>
      <c r="O270" s="147"/>
      <c r="P270" s="147"/>
      <c r="Q270" s="138">
        <f t="shared" ref="Q270:Q318" si="141">SUM(M270:P270)</f>
        <v>0</v>
      </c>
      <c r="R270" s="138"/>
      <c r="S270" s="138">
        <f>Q270*$S$3</f>
        <v>0</v>
      </c>
      <c r="T270" s="138">
        <f>(Q270+S270)*$T$3</f>
        <v>0</v>
      </c>
      <c r="U270" s="138">
        <f t="shared" ref="U270:U318" si="142">Q270+S270+T270</f>
        <v>0</v>
      </c>
      <c r="V270" s="145"/>
      <c r="W270" s="138">
        <f>K270*E270</f>
        <v>0</v>
      </c>
      <c r="X270" s="138">
        <f>M270*E270</f>
        <v>0</v>
      </c>
      <c r="Y270" s="138">
        <f>(N270+O270+P270)*E270</f>
        <v>0</v>
      </c>
      <c r="Z270" s="138">
        <f>S270*E270</f>
        <v>0</v>
      </c>
      <c r="AA270" s="138">
        <f>T270*E270</f>
        <v>0</v>
      </c>
      <c r="AB270" s="138">
        <f t="shared" ref="AB270:AB318" si="143">SUM(X270:AA270)</f>
        <v>0</v>
      </c>
      <c r="AC270" s="138"/>
      <c r="AD270" s="138">
        <f t="shared" ref="AD270:AD318" si="144">G270*$E270</f>
        <v>0</v>
      </c>
      <c r="AE270" s="138">
        <f t="shared" ref="AE270:AE318" si="145">H270*$E270</f>
        <v>0</v>
      </c>
      <c r="AF270" s="138">
        <f t="shared" ref="AF270:AF318" si="146">I270*$E270</f>
        <v>0</v>
      </c>
      <c r="AG270" s="138">
        <f t="shared" ref="AG270:AG318" si="147">J270*$E270</f>
        <v>0</v>
      </c>
    </row>
    <row r="271" spans="1:37" s="136" customFormat="1" ht="12.75" customHeight="1" x14ac:dyDescent="0.2">
      <c r="A271" s="163"/>
      <c r="B271" s="164" t="s">
        <v>585</v>
      </c>
      <c r="C271" s="165" t="s">
        <v>586</v>
      </c>
      <c r="D271" s="163"/>
      <c r="E271" s="166"/>
      <c r="F271" s="138"/>
      <c r="G271" s="159"/>
      <c r="H271" s="159"/>
      <c r="I271" s="159"/>
      <c r="J271" s="159"/>
      <c r="K271" s="159"/>
      <c r="L271" s="159"/>
      <c r="M271" s="159"/>
      <c r="N271" s="159"/>
      <c r="O271" s="159"/>
      <c r="P271" s="159"/>
      <c r="Q271" s="159"/>
      <c r="R271" s="159"/>
      <c r="S271" s="159"/>
      <c r="T271" s="159"/>
      <c r="U271" s="159"/>
      <c r="V271" s="160"/>
      <c r="W271" s="159"/>
      <c r="X271" s="159"/>
      <c r="Y271" s="159"/>
      <c r="Z271" s="159"/>
      <c r="AA271" s="159"/>
      <c r="AB271" s="159"/>
      <c r="AC271" s="159"/>
      <c r="AD271" s="159"/>
      <c r="AE271" s="159"/>
      <c r="AF271" s="159"/>
      <c r="AG271" s="159"/>
      <c r="AH271" s="161"/>
      <c r="AI271" s="161"/>
      <c r="AJ271" s="161"/>
      <c r="AK271" s="161"/>
    </row>
    <row r="272" spans="1:37" s="136" customFormat="1" ht="12.75" customHeight="1" x14ac:dyDescent="0.2">
      <c r="A272" s="167">
        <v>174</v>
      </c>
      <c r="B272" s="168" t="s">
        <v>587</v>
      </c>
      <c r="C272" s="169" t="s">
        <v>588</v>
      </c>
      <c r="D272" s="167" t="s">
        <v>358</v>
      </c>
      <c r="E272" s="170">
        <v>4</v>
      </c>
      <c r="F272" s="138"/>
      <c r="G272" s="147"/>
      <c r="H272" s="147"/>
      <c r="I272" s="147"/>
      <c r="J272" s="147"/>
      <c r="K272" s="138">
        <f t="shared" si="140"/>
        <v>0</v>
      </c>
      <c r="L272" s="138"/>
      <c r="M272" s="138">
        <f>G272*$G$3+H272*$H$3+I272*$I$3+J272*$J$3</f>
        <v>0</v>
      </c>
      <c r="N272" s="147"/>
      <c r="O272" s="147"/>
      <c r="P272" s="147"/>
      <c r="Q272" s="138">
        <f t="shared" si="141"/>
        <v>0</v>
      </c>
      <c r="R272" s="138"/>
      <c r="S272" s="138">
        <f>Q272*$S$3</f>
        <v>0</v>
      </c>
      <c r="T272" s="138">
        <f>(Q272+S272)*$T$3</f>
        <v>0</v>
      </c>
      <c r="U272" s="138">
        <f t="shared" si="142"/>
        <v>0</v>
      </c>
      <c r="V272" s="145"/>
      <c r="W272" s="138">
        <f>K272*E272</f>
        <v>0</v>
      </c>
      <c r="X272" s="138">
        <f>M272*E272</f>
        <v>0</v>
      </c>
      <c r="Y272" s="138">
        <f>(N272+O272+P272)*E272</f>
        <v>0</v>
      </c>
      <c r="Z272" s="138">
        <f>S272*E272</f>
        <v>0</v>
      </c>
      <c r="AA272" s="138">
        <f>T272*E272</f>
        <v>0</v>
      </c>
      <c r="AB272" s="138">
        <f t="shared" si="143"/>
        <v>0</v>
      </c>
      <c r="AC272" s="138"/>
      <c r="AD272" s="138">
        <f t="shared" si="144"/>
        <v>0</v>
      </c>
      <c r="AE272" s="138">
        <f t="shared" si="145"/>
        <v>0</v>
      </c>
      <c r="AF272" s="138">
        <f t="shared" si="146"/>
        <v>0</v>
      </c>
      <c r="AG272" s="138">
        <f t="shared" si="147"/>
        <v>0</v>
      </c>
    </row>
    <row r="273" spans="1:36" s="136" customFormat="1" ht="12.75" customHeight="1" x14ac:dyDescent="0.2">
      <c r="A273" s="163"/>
      <c r="B273" s="164" t="s">
        <v>9</v>
      </c>
      <c r="C273" s="165" t="s">
        <v>589</v>
      </c>
      <c r="D273" s="163"/>
      <c r="E273" s="166"/>
      <c r="F273" s="137"/>
      <c r="G273" s="159"/>
      <c r="H273" s="159"/>
      <c r="I273" s="159"/>
      <c r="J273" s="159"/>
      <c r="K273" s="159"/>
      <c r="L273" s="159"/>
      <c r="M273" s="159"/>
      <c r="N273" s="159"/>
      <c r="O273" s="159"/>
      <c r="P273" s="159"/>
      <c r="Q273" s="159"/>
      <c r="R273" s="159"/>
      <c r="S273" s="159"/>
      <c r="T273" s="159"/>
      <c r="U273" s="159"/>
      <c r="V273" s="160"/>
      <c r="W273" s="159"/>
      <c r="X273" s="159"/>
      <c r="Y273" s="159"/>
      <c r="Z273" s="159"/>
      <c r="AA273" s="159"/>
      <c r="AB273" s="159"/>
      <c r="AC273" s="159"/>
      <c r="AD273" s="159"/>
      <c r="AE273" s="159"/>
      <c r="AF273" s="159"/>
      <c r="AG273" s="159"/>
      <c r="AH273" s="161"/>
    </row>
    <row r="274" spans="1:36" s="136" customFormat="1" ht="12.75" customHeight="1" x14ac:dyDescent="0.2">
      <c r="A274" s="167">
        <v>175</v>
      </c>
      <c r="B274" s="168" t="s">
        <v>10</v>
      </c>
      <c r="C274" s="169" t="s">
        <v>98</v>
      </c>
      <c r="D274" s="167" t="s">
        <v>5</v>
      </c>
      <c r="E274" s="170">
        <v>520</v>
      </c>
      <c r="F274" s="138"/>
      <c r="G274" s="147"/>
      <c r="H274" s="147"/>
      <c r="I274" s="147"/>
      <c r="J274" s="147"/>
      <c r="K274" s="138">
        <f t="shared" si="140"/>
        <v>0</v>
      </c>
      <c r="L274" s="138"/>
      <c r="M274" s="138">
        <f>G274*$G$3+H274*$H$3+I274*$I$3+J274*$J$3</f>
        <v>0</v>
      </c>
      <c r="N274" s="147"/>
      <c r="O274" s="147"/>
      <c r="P274" s="147"/>
      <c r="Q274" s="138">
        <f t="shared" si="141"/>
        <v>0</v>
      </c>
      <c r="R274" s="138"/>
      <c r="S274" s="138">
        <f>Q274*$S$3</f>
        <v>0</v>
      </c>
      <c r="T274" s="138">
        <f>(Q274+S274)*$T$3</f>
        <v>0</v>
      </c>
      <c r="U274" s="138">
        <f t="shared" si="142"/>
        <v>0</v>
      </c>
      <c r="V274" s="145"/>
      <c r="W274" s="138">
        <f>K274*E274</f>
        <v>0</v>
      </c>
      <c r="X274" s="138">
        <f>M274*E274</f>
        <v>0</v>
      </c>
      <c r="Y274" s="138">
        <f>(N274+O274+P274)*E274</f>
        <v>0</v>
      </c>
      <c r="Z274" s="138">
        <f>S274*E274</f>
        <v>0</v>
      </c>
      <c r="AA274" s="138">
        <f>T274*E274</f>
        <v>0</v>
      </c>
      <c r="AB274" s="138">
        <f t="shared" si="143"/>
        <v>0</v>
      </c>
      <c r="AC274" s="138"/>
      <c r="AD274" s="138">
        <f t="shared" si="144"/>
        <v>0</v>
      </c>
      <c r="AE274" s="138">
        <f t="shared" si="145"/>
        <v>0</v>
      </c>
      <c r="AF274" s="138">
        <f t="shared" si="146"/>
        <v>0</v>
      </c>
      <c r="AG274" s="138">
        <f t="shared" si="147"/>
        <v>0</v>
      </c>
    </row>
    <row r="275" spans="1:36" s="136" customFormat="1" ht="12.75" customHeight="1" x14ac:dyDescent="0.2">
      <c r="A275" s="167">
        <v>176</v>
      </c>
      <c r="B275" s="168" t="s">
        <v>590</v>
      </c>
      <c r="C275" s="169" t="s">
        <v>591</v>
      </c>
      <c r="D275" s="167" t="s">
        <v>6</v>
      </c>
      <c r="E275" s="170">
        <v>4</v>
      </c>
      <c r="F275" s="138"/>
      <c r="G275" s="147"/>
      <c r="H275" s="147"/>
      <c r="I275" s="147"/>
      <c r="J275" s="147"/>
      <c r="K275" s="138">
        <f t="shared" si="140"/>
        <v>0</v>
      </c>
      <c r="L275" s="138"/>
      <c r="M275" s="138">
        <f>G275*$G$3+H275*$H$3+I275*$I$3+J275*$J$3</f>
        <v>0</v>
      </c>
      <c r="N275" s="147"/>
      <c r="O275" s="147"/>
      <c r="P275" s="147"/>
      <c r="Q275" s="138">
        <f t="shared" si="141"/>
        <v>0</v>
      </c>
      <c r="R275" s="138"/>
      <c r="S275" s="138">
        <f>Q275*$S$3</f>
        <v>0</v>
      </c>
      <c r="T275" s="138">
        <f>(Q275+S275)*$T$3</f>
        <v>0</v>
      </c>
      <c r="U275" s="138">
        <f t="shared" si="142"/>
        <v>0</v>
      </c>
      <c r="V275" s="145"/>
      <c r="W275" s="138">
        <f>K275*E275</f>
        <v>0</v>
      </c>
      <c r="X275" s="138">
        <f>M275*E275</f>
        <v>0</v>
      </c>
      <c r="Y275" s="138">
        <f>(N275+O275+P275)*E275</f>
        <v>0</v>
      </c>
      <c r="Z275" s="138">
        <f>S275*E275</f>
        <v>0</v>
      </c>
      <c r="AA275" s="138">
        <f>T275*E275</f>
        <v>0</v>
      </c>
      <c r="AB275" s="138">
        <f t="shared" si="143"/>
        <v>0</v>
      </c>
      <c r="AC275" s="138"/>
      <c r="AD275" s="138">
        <f t="shared" si="144"/>
        <v>0</v>
      </c>
      <c r="AE275" s="138">
        <f t="shared" si="145"/>
        <v>0</v>
      </c>
      <c r="AF275" s="138">
        <f t="shared" si="146"/>
        <v>0</v>
      </c>
      <c r="AG275" s="138">
        <f t="shared" si="147"/>
        <v>0</v>
      </c>
    </row>
    <row r="276" spans="1:36" s="136" customFormat="1" ht="12.75" customHeight="1" x14ac:dyDescent="0.2">
      <c r="A276" s="163"/>
      <c r="B276" s="164" t="s">
        <v>592</v>
      </c>
      <c r="C276" s="165" t="s">
        <v>593</v>
      </c>
      <c r="D276" s="163"/>
      <c r="E276" s="166"/>
      <c r="F276" s="138"/>
      <c r="G276" s="159"/>
      <c r="H276" s="159"/>
      <c r="I276" s="159"/>
      <c r="J276" s="159"/>
      <c r="K276" s="159"/>
      <c r="L276" s="159"/>
      <c r="M276" s="159"/>
      <c r="N276" s="159"/>
      <c r="O276" s="159"/>
      <c r="P276" s="159"/>
      <c r="Q276" s="159"/>
      <c r="R276" s="159"/>
      <c r="S276" s="159"/>
      <c r="T276" s="159"/>
      <c r="U276" s="159"/>
      <c r="V276" s="160"/>
      <c r="W276" s="159"/>
      <c r="X276" s="159"/>
      <c r="Y276" s="159"/>
      <c r="Z276" s="159"/>
      <c r="AA276" s="159"/>
      <c r="AB276" s="159"/>
      <c r="AC276" s="159"/>
      <c r="AD276" s="159"/>
      <c r="AE276" s="159"/>
      <c r="AF276" s="159"/>
      <c r="AG276" s="159"/>
      <c r="AH276" s="161"/>
      <c r="AI276" s="161"/>
      <c r="AJ276" s="161"/>
    </row>
    <row r="277" spans="1:36" s="136" customFormat="1" ht="12.75" customHeight="1" x14ac:dyDescent="0.2">
      <c r="A277" s="167">
        <v>177</v>
      </c>
      <c r="B277" s="168" t="s">
        <v>594</v>
      </c>
      <c r="C277" s="169" t="s">
        <v>595</v>
      </c>
      <c r="D277" s="167" t="s">
        <v>358</v>
      </c>
      <c r="E277" s="170">
        <v>4</v>
      </c>
      <c r="F277" s="137"/>
      <c r="G277" s="147"/>
      <c r="H277" s="147"/>
      <c r="I277" s="147"/>
      <c r="J277" s="147"/>
      <c r="K277" s="138">
        <f t="shared" si="140"/>
        <v>0</v>
      </c>
      <c r="L277" s="138"/>
      <c r="M277" s="138">
        <f>G277*$G$3+H277*$H$3+I277*$I$3+J277*$J$3</f>
        <v>0</v>
      </c>
      <c r="N277" s="147"/>
      <c r="O277" s="147"/>
      <c r="P277" s="147"/>
      <c r="Q277" s="138">
        <f t="shared" si="141"/>
        <v>0</v>
      </c>
      <c r="R277" s="138"/>
      <c r="S277" s="138">
        <f>Q277*$S$3</f>
        <v>0</v>
      </c>
      <c r="T277" s="138">
        <f>(Q277+S277)*$T$3</f>
        <v>0</v>
      </c>
      <c r="U277" s="138">
        <f t="shared" si="142"/>
        <v>0</v>
      </c>
      <c r="V277" s="145"/>
      <c r="W277" s="138">
        <f>K277*E277</f>
        <v>0</v>
      </c>
      <c r="X277" s="138">
        <f>M277*E277</f>
        <v>0</v>
      </c>
      <c r="Y277" s="138">
        <f>(N277+O277+P277)*E277</f>
        <v>0</v>
      </c>
      <c r="Z277" s="138">
        <f>S277*E277</f>
        <v>0</v>
      </c>
      <c r="AA277" s="138">
        <f>T277*E277</f>
        <v>0</v>
      </c>
      <c r="AB277" s="138">
        <f t="shared" si="143"/>
        <v>0</v>
      </c>
      <c r="AC277" s="138"/>
      <c r="AD277" s="138">
        <f t="shared" si="144"/>
        <v>0</v>
      </c>
      <c r="AE277" s="138">
        <f t="shared" si="145"/>
        <v>0</v>
      </c>
      <c r="AF277" s="138">
        <f t="shared" si="146"/>
        <v>0</v>
      </c>
      <c r="AG277" s="138">
        <f t="shared" si="147"/>
        <v>0</v>
      </c>
    </row>
    <row r="278" spans="1:36" s="136" customFormat="1" ht="12.75" customHeight="1" x14ac:dyDescent="0.2">
      <c r="A278" s="163"/>
      <c r="B278" s="164" t="s">
        <v>130</v>
      </c>
      <c r="C278" s="165" t="s">
        <v>596</v>
      </c>
      <c r="D278" s="163"/>
      <c r="E278" s="166"/>
      <c r="F278" s="138"/>
      <c r="G278" s="159"/>
      <c r="H278" s="159"/>
      <c r="I278" s="159"/>
      <c r="J278" s="159"/>
      <c r="K278" s="159"/>
      <c r="L278" s="159"/>
      <c r="M278" s="159"/>
      <c r="N278" s="159"/>
      <c r="O278" s="159"/>
      <c r="P278" s="159"/>
      <c r="Q278" s="159"/>
      <c r="R278" s="159"/>
      <c r="S278" s="159"/>
      <c r="T278" s="159"/>
      <c r="U278" s="159"/>
      <c r="V278" s="160"/>
      <c r="W278" s="159"/>
      <c r="X278" s="159"/>
      <c r="Y278" s="159"/>
      <c r="Z278" s="159"/>
      <c r="AA278" s="159"/>
      <c r="AB278" s="159"/>
      <c r="AC278" s="159"/>
      <c r="AD278" s="159"/>
      <c r="AE278" s="159"/>
      <c r="AF278" s="159"/>
      <c r="AG278" s="159"/>
    </row>
    <row r="279" spans="1:36" s="136" customFormat="1" ht="12.75" customHeight="1" x14ac:dyDescent="0.2">
      <c r="A279" s="167">
        <v>178</v>
      </c>
      <c r="B279" s="168" t="s">
        <v>597</v>
      </c>
      <c r="C279" s="169" t="s">
        <v>598</v>
      </c>
      <c r="D279" s="167" t="s">
        <v>358</v>
      </c>
      <c r="E279" s="170">
        <v>2</v>
      </c>
      <c r="F279" s="137"/>
      <c r="G279" s="147"/>
      <c r="H279" s="147"/>
      <c r="I279" s="147"/>
      <c r="J279" s="147"/>
      <c r="K279" s="138">
        <f t="shared" si="140"/>
        <v>0</v>
      </c>
      <c r="L279" s="138"/>
      <c r="M279" s="138">
        <f>G279*$G$3+H279*$H$3+I279*$I$3+J279*$J$3</f>
        <v>0</v>
      </c>
      <c r="N279" s="147"/>
      <c r="O279" s="147"/>
      <c r="P279" s="147"/>
      <c r="Q279" s="138">
        <f t="shared" si="141"/>
        <v>0</v>
      </c>
      <c r="R279" s="138"/>
      <c r="S279" s="138">
        <f>Q279*$S$3</f>
        <v>0</v>
      </c>
      <c r="T279" s="138">
        <f>(Q279+S279)*$T$3</f>
        <v>0</v>
      </c>
      <c r="U279" s="138">
        <f t="shared" si="142"/>
        <v>0</v>
      </c>
      <c r="V279" s="145"/>
      <c r="W279" s="138">
        <f>K279*E279</f>
        <v>0</v>
      </c>
      <c r="X279" s="138">
        <f>M279*E279</f>
        <v>0</v>
      </c>
      <c r="Y279" s="138">
        <f>(N279+O279+P279)*E279</f>
        <v>0</v>
      </c>
      <c r="Z279" s="138">
        <f>S279*E279</f>
        <v>0</v>
      </c>
      <c r="AA279" s="138">
        <f>T279*E279</f>
        <v>0</v>
      </c>
      <c r="AB279" s="138">
        <f t="shared" si="143"/>
        <v>0</v>
      </c>
      <c r="AC279" s="138"/>
      <c r="AD279" s="138">
        <f t="shared" si="144"/>
        <v>0</v>
      </c>
      <c r="AE279" s="138">
        <f t="shared" si="145"/>
        <v>0</v>
      </c>
      <c r="AF279" s="138">
        <f t="shared" si="146"/>
        <v>0</v>
      </c>
      <c r="AG279" s="138">
        <f t="shared" si="147"/>
        <v>0</v>
      </c>
    </row>
    <row r="280" spans="1:36" s="136" customFormat="1" ht="12.75" customHeight="1" x14ac:dyDescent="0.2">
      <c r="A280" s="167">
        <v>179</v>
      </c>
      <c r="B280" s="168" t="s">
        <v>131</v>
      </c>
      <c r="C280" s="169" t="s">
        <v>132</v>
      </c>
      <c r="D280" s="167" t="s">
        <v>358</v>
      </c>
      <c r="E280" s="170">
        <v>1</v>
      </c>
      <c r="F280" s="138"/>
      <c r="G280" s="147"/>
      <c r="H280" s="147"/>
      <c r="I280" s="147"/>
      <c r="J280" s="147"/>
      <c r="K280" s="138">
        <f t="shared" si="140"/>
        <v>0</v>
      </c>
      <c r="L280" s="138"/>
      <c r="M280" s="138">
        <f>G280*$G$3+H280*$H$3+I280*$I$3+J280*$J$3</f>
        <v>0</v>
      </c>
      <c r="N280" s="147"/>
      <c r="O280" s="147"/>
      <c r="P280" s="147"/>
      <c r="Q280" s="138">
        <f t="shared" si="141"/>
        <v>0</v>
      </c>
      <c r="R280" s="138"/>
      <c r="S280" s="138">
        <f>Q280*$S$3</f>
        <v>0</v>
      </c>
      <c r="T280" s="138">
        <f>(Q280+S280)*$T$3</f>
        <v>0</v>
      </c>
      <c r="U280" s="138">
        <f t="shared" si="142"/>
        <v>0</v>
      </c>
      <c r="V280" s="145"/>
      <c r="W280" s="138">
        <f>K280*E280</f>
        <v>0</v>
      </c>
      <c r="X280" s="138">
        <f>M280*E280</f>
        <v>0</v>
      </c>
      <c r="Y280" s="138">
        <f>(N280+O280+P280)*E280</f>
        <v>0</v>
      </c>
      <c r="Z280" s="138">
        <f>S280*E280</f>
        <v>0</v>
      </c>
      <c r="AA280" s="138">
        <f>T280*E280</f>
        <v>0</v>
      </c>
      <c r="AB280" s="138">
        <f t="shared" si="143"/>
        <v>0</v>
      </c>
      <c r="AC280" s="138"/>
      <c r="AD280" s="138">
        <f t="shared" si="144"/>
        <v>0</v>
      </c>
      <c r="AE280" s="138">
        <f t="shared" si="145"/>
        <v>0</v>
      </c>
      <c r="AF280" s="138">
        <f t="shared" si="146"/>
        <v>0</v>
      </c>
      <c r="AG280" s="138">
        <f t="shared" si="147"/>
        <v>0</v>
      </c>
    </row>
    <row r="281" spans="1:36" s="136" customFormat="1" ht="12.75" customHeight="1" x14ac:dyDescent="0.2">
      <c r="A281" s="167">
        <v>180</v>
      </c>
      <c r="B281" s="168" t="s">
        <v>599</v>
      </c>
      <c r="C281" s="169" t="s">
        <v>600</v>
      </c>
      <c r="D281" s="167" t="s">
        <v>358</v>
      </c>
      <c r="E281" s="170">
        <v>2</v>
      </c>
      <c r="F281" s="138"/>
      <c r="G281" s="147"/>
      <c r="H281" s="147"/>
      <c r="I281" s="147"/>
      <c r="J281" s="147"/>
      <c r="K281" s="138">
        <f t="shared" si="140"/>
        <v>0</v>
      </c>
      <c r="L281" s="138"/>
      <c r="M281" s="138">
        <f>G281*$G$3+H281*$H$3+I281*$I$3+J281*$J$3</f>
        <v>0</v>
      </c>
      <c r="N281" s="147"/>
      <c r="O281" s="147"/>
      <c r="P281" s="147"/>
      <c r="Q281" s="138">
        <f t="shared" si="141"/>
        <v>0</v>
      </c>
      <c r="R281" s="138"/>
      <c r="S281" s="138">
        <f>Q281*$S$3</f>
        <v>0</v>
      </c>
      <c r="T281" s="138">
        <f>(Q281+S281)*$T$3</f>
        <v>0</v>
      </c>
      <c r="U281" s="138">
        <f t="shared" si="142"/>
        <v>0</v>
      </c>
      <c r="V281" s="145"/>
      <c r="W281" s="138">
        <f>K281*E281</f>
        <v>0</v>
      </c>
      <c r="X281" s="138">
        <f>M281*E281</f>
        <v>0</v>
      </c>
      <c r="Y281" s="138">
        <f>(N281+O281+P281)*E281</f>
        <v>0</v>
      </c>
      <c r="Z281" s="138">
        <f>S281*E281</f>
        <v>0</v>
      </c>
      <c r="AA281" s="138">
        <f>T281*E281</f>
        <v>0</v>
      </c>
      <c r="AB281" s="138">
        <f t="shared" si="143"/>
        <v>0</v>
      </c>
      <c r="AC281" s="138"/>
      <c r="AD281" s="138">
        <f t="shared" si="144"/>
        <v>0</v>
      </c>
      <c r="AE281" s="138">
        <f t="shared" si="145"/>
        <v>0</v>
      </c>
      <c r="AF281" s="138">
        <f t="shared" si="146"/>
        <v>0</v>
      </c>
      <c r="AG281" s="138">
        <f t="shared" si="147"/>
        <v>0</v>
      </c>
    </row>
    <row r="282" spans="1:36" s="136" customFormat="1" ht="12.75" customHeight="1" x14ac:dyDescent="0.2">
      <c r="A282" s="163"/>
      <c r="B282" s="164" t="s">
        <v>133</v>
      </c>
      <c r="C282" s="165" t="s">
        <v>601</v>
      </c>
      <c r="D282" s="163"/>
      <c r="E282" s="166"/>
      <c r="F282" s="137"/>
      <c r="G282" s="159"/>
      <c r="H282" s="159"/>
      <c r="I282" s="159"/>
      <c r="J282" s="159"/>
      <c r="K282" s="159"/>
      <c r="L282" s="159"/>
      <c r="M282" s="159"/>
      <c r="N282" s="159"/>
      <c r="O282" s="159"/>
      <c r="P282" s="159"/>
      <c r="Q282" s="159"/>
      <c r="R282" s="159"/>
      <c r="S282" s="159"/>
      <c r="T282" s="159"/>
      <c r="U282" s="159"/>
      <c r="V282" s="160"/>
      <c r="W282" s="159"/>
      <c r="X282" s="159"/>
      <c r="Y282" s="159"/>
      <c r="Z282" s="159"/>
      <c r="AA282" s="159"/>
      <c r="AB282" s="159"/>
      <c r="AC282" s="159"/>
      <c r="AD282" s="159"/>
      <c r="AE282" s="159"/>
      <c r="AF282" s="159"/>
      <c r="AG282" s="159"/>
    </row>
    <row r="283" spans="1:36" s="136" customFormat="1" ht="12.75" customHeight="1" x14ac:dyDescent="0.2">
      <c r="A283" s="167">
        <v>181</v>
      </c>
      <c r="B283" s="168" t="s">
        <v>602</v>
      </c>
      <c r="C283" s="169" t="s">
        <v>603</v>
      </c>
      <c r="D283" s="167" t="s">
        <v>358</v>
      </c>
      <c r="E283" s="170">
        <v>2</v>
      </c>
      <c r="F283" s="138"/>
      <c r="G283" s="147"/>
      <c r="H283" s="147"/>
      <c r="I283" s="147"/>
      <c r="J283" s="147"/>
      <c r="K283" s="138">
        <f t="shared" si="140"/>
        <v>0</v>
      </c>
      <c r="L283" s="138"/>
      <c r="M283" s="138">
        <f>G283*$G$3+H283*$H$3+I283*$I$3+J283*$J$3</f>
        <v>0</v>
      </c>
      <c r="N283" s="147"/>
      <c r="O283" s="147"/>
      <c r="P283" s="147"/>
      <c r="Q283" s="138">
        <f t="shared" si="141"/>
        <v>0</v>
      </c>
      <c r="R283" s="138"/>
      <c r="S283" s="138">
        <f>Q283*$S$3</f>
        <v>0</v>
      </c>
      <c r="T283" s="138">
        <f>(Q283+S283)*$T$3</f>
        <v>0</v>
      </c>
      <c r="U283" s="138">
        <f t="shared" si="142"/>
        <v>0</v>
      </c>
      <c r="V283" s="145"/>
      <c r="W283" s="138">
        <f>K283*E283</f>
        <v>0</v>
      </c>
      <c r="X283" s="138">
        <f>M283*E283</f>
        <v>0</v>
      </c>
      <c r="Y283" s="138">
        <f>(N283+O283+P283)*E283</f>
        <v>0</v>
      </c>
      <c r="Z283" s="138">
        <f>S283*E283</f>
        <v>0</v>
      </c>
      <c r="AA283" s="138">
        <f>T283*E283</f>
        <v>0</v>
      </c>
      <c r="AB283" s="138">
        <f t="shared" si="143"/>
        <v>0</v>
      </c>
      <c r="AC283" s="138"/>
      <c r="AD283" s="138">
        <f t="shared" si="144"/>
        <v>0</v>
      </c>
      <c r="AE283" s="138">
        <f t="shared" si="145"/>
        <v>0</v>
      </c>
      <c r="AF283" s="138">
        <f t="shared" si="146"/>
        <v>0</v>
      </c>
      <c r="AG283" s="138">
        <f t="shared" si="147"/>
        <v>0</v>
      </c>
    </row>
    <row r="284" spans="1:36" s="136" customFormat="1" ht="12.75" customHeight="1" x14ac:dyDescent="0.2">
      <c r="A284" s="167">
        <v>182</v>
      </c>
      <c r="B284" s="168" t="s">
        <v>604</v>
      </c>
      <c r="C284" s="169" t="s">
        <v>605</v>
      </c>
      <c r="D284" s="167" t="s">
        <v>358</v>
      </c>
      <c r="E284" s="170">
        <v>5</v>
      </c>
      <c r="F284" s="138"/>
      <c r="G284" s="147"/>
      <c r="H284" s="147"/>
      <c r="I284" s="147"/>
      <c r="J284" s="147"/>
      <c r="K284" s="138">
        <f t="shared" si="140"/>
        <v>0</v>
      </c>
      <c r="L284" s="138"/>
      <c r="M284" s="138">
        <f>G284*$G$3+H284*$H$3+I284*$I$3+J284*$J$3</f>
        <v>0</v>
      </c>
      <c r="N284" s="147"/>
      <c r="O284" s="147"/>
      <c r="P284" s="147"/>
      <c r="Q284" s="138">
        <f t="shared" si="141"/>
        <v>0</v>
      </c>
      <c r="R284" s="138"/>
      <c r="S284" s="138">
        <f>Q284*$S$3</f>
        <v>0</v>
      </c>
      <c r="T284" s="138">
        <f>(Q284+S284)*$T$3</f>
        <v>0</v>
      </c>
      <c r="U284" s="138">
        <f t="shared" si="142"/>
        <v>0</v>
      </c>
      <c r="V284" s="145"/>
      <c r="W284" s="138">
        <f>K284*E284</f>
        <v>0</v>
      </c>
      <c r="X284" s="138">
        <f>M284*E284</f>
        <v>0</v>
      </c>
      <c r="Y284" s="138">
        <f>(N284+O284+P284)*E284</f>
        <v>0</v>
      </c>
      <c r="Z284" s="138">
        <f>S284*E284</f>
        <v>0</v>
      </c>
      <c r="AA284" s="138">
        <f>T284*E284</f>
        <v>0</v>
      </c>
      <c r="AB284" s="138">
        <f t="shared" si="143"/>
        <v>0</v>
      </c>
      <c r="AC284" s="138"/>
      <c r="AD284" s="138">
        <f t="shared" si="144"/>
        <v>0</v>
      </c>
      <c r="AE284" s="138">
        <f t="shared" si="145"/>
        <v>0</v>
      </c>
      <c r="AF284" s="138">
        <f t="shared" si="146"/>
        <v>0</v>
      </c>
      <c r="AG284" s="138">
        <f t="shared" si="147"/>
        <v>0</v>
      </c>
    </row>
    <row r="285" spans="1:36" s="136" customFormat="1" ht="12.75" customHeight="1" x14ac:dyDescent="0.2">
      <c r="A285" s="163"/>
      <c r="B285" s="164" t="s">
        <v>95</v>
      </c>
      <c r="C285" s="165" t="s">
        <v>606</v>
      </c>
      <c r="D285" s="163"/>
      <c r="E285" s="166"/>
      <c r="F285" s="138"/>
      <c r="G285" s="159"/>
      <c r="H285" s="159"/>
      <c r="I285" s="159"/>
      <c r="J285" s="159"/>
      <c r="K285" s="159"/>
      <c r="L285" s="159"/>
      <c r="M285" s="159"/>
      <c r="N285" s="159"/>
      <c r="O285" s="159"/>
      <c r="P285" s="159"/>
      <c r="Q285" s="159"/>
      <c r="R285" s="159"/>
      <c r="S285" s="159"/>
      <c r="T285" s="159"/>
      <c r="U285" s="159"/>
      <c r="V285" s="160"/>
      <c r="W285" s="159"/>
      <c r="X285" s="159"/>
      <c r="Y285" s="159"/>
      <c r="Z285" s="159"/>
      <c r="AA285" s="159"/>
      <c r="AB285" s="159"/>
      <c r="AC285" s="159"/>
      <c r="AD285" s="159"/>
      <c r="AE285" s="159"/>
      <c r="AF285" s="159"/>
      <c r="AG285" s="159"/>
    </row>
    <row r="286" spans="1:36" s="136" customFormat="1" ht="12.75" customHeight="1" x14ac:dyDescent="0.2">
      <c r="A286" s="167">
        <v>183</v>
      </c>
      <c r="B286" s="168" t="s">
        <v>607</v>
      </c>
      <c r="C286" s="169" t="s">
        <v>608</v>
      </c>
      <c r="D286" s="167" t="s">
        <v>6</v>
      </c>
      <c r="E286" s="170">
        <v>20</v>
      </c>
      <c r="F286" s="138"/>
      <c r="G286" s="147"/>
      <c r="H286" s="147"/>
      <c r="I286" s="147"/>
      <c r="J286" s="147"/>
      <c r="K286" s="138">
        <f t="shared" si="140"/>
        <v>0</v>
      </c>
      <c r="L286" s="138"/>
      <c r="M286" s="138">
        <f>G286*$G$3+H286*$H$3+I286*$I$3+J286*$J$3</f>
        <v>0</v>
      </c>
      <c r="N286" s="147"/>
      <c r="O286" s="147"/>
      <c r="P286" s="147"/>
      <c r="Q286" s="138">
        <f t="shared" si="141"/>
        <v>0</v>
      </c>
      <c r="R286" s="138"/>
      <c r="S286" s="138">
        <f>Q286*$S$3</f>
        <v>0</v>
      </c>
      <c r="T286" s="138">
        <f>(Q286+S286)*$T$3</f>
        <v>0</v>
      </c>
      <c r="U286" s="138">
        <f t="shared" si="142"/>
        <v>0</v>
      </c>
      <c r="V286" s="145"/>
      <c r="W286" s="138">
        <f>K286*E286</f>
        <v>0</v>
      </c>
      <c r="X286" s="138">
        <f>M286*E286</f>
        <v>0</v>
      </c>
      <c r="Y286" s="138">
        <f>(N286+O286+P286)*E286</f>
        <v>0</v>
      </c>
      <c r="Z286" s="138">
        <f>S286*E286</f>
        <v>0</v>
      </c>
      <c r="AA286" s="138">
        <f>T286*E286</f>
        <v>0</v>
      </c>
      <c r="AB286" s="138">
        <f t="shared" si="143"/>
        <v>0</v>
      </c>
      <c r="AC286" s="138"/>
      <c r="AD286" s="138">
        <f t="shared" si="144"/>
        <v>0</v>
      </c>
      <c r="AE286" s="138">
        <f t="shared" si="145"/>
        <v>0</v>
      </c>
      <c r="AF286" s="138">
        <f t="shared" si="146"/>
        <v>0</v>
      </c>
      <c r="AG286" s="138">
        <f t="shared" si="147"/>
        <v>0</v>
      </c>
    </row>
    <row r="287" spans="1:36" s="136" customFormat="1" ht="12.75" customHeight="1" x14ac:dyDescent="0.2">
      <c r="A287" s="167">
        <v>184</v>
      </c>
      <c r="B287" s="168" t="s">
        <v>134</v>
      </c>
      <c r="C287" s="169" t="s">
        <v>609</v>
      </c>
      <c r="D287" s="167" t="s">
        <v>6</v>
      </c>
      <c r="E287" s="170">
        <v>12</v>
      </c>
      <c r="F287" s="137"/>
      <c r="G287" s="147"/>
      <c r="H287" s="147"/>
      <c r="I287" s="147"/>
      <c r="J287" s="147"/>
      <c r="K287" s="138">
        <f t="shared" si="140"/>
        <v>0</v>
      </c>
      <c r="L287" s="138"/>
      <c r="M287" s="138">
        <f>G287*$G$3+H287*$H$3+I287*$I$3+J287*$J$3</f>
        <v>0</v>
      </c>
      <c r="N287" s="147"/>
      <c r="O287" s="147"/>
      <c r="P287" s="147"/>
      <c r="Q287" s="138">
        <f t="shared" si="141"/>
        <v>0</v>
      </c>
      <c r="R287" s="138"/>
      <c r="S287" s="138">
        <f>Q287*$S$3</f>
        <v>0</v>
      </c>
      <c r="T287" s="138">
        <f>(Q287+S287)*$T$3</f>
        <v>0</v>
      </c>
      <c r="U287" s="138">
        <f t="shared" si="142"/>
        <v>0</v>
      </c>
      <c r="V287" s="145"/>
      <c r="W287" s="138">
        <f>K287*E287</f>
        <v>0</v>
      </c>
      <c r="X287" s="138">
        <f>M287*E287</f>
        <v>0</v>
      </c>
      <c r="Y287" s="138">
        <f>(N287+O287+P287)*E287</f>
        <v>0</v>
      </c>
      <c r="Z287" s="138">
        <f>S287*E287</f>
        <v>0</v>
      </c>
      <c r="AA287" s="138">
        <f>T287*E287</f>
        <v>0</v>
      </c>
      <c r="AB287" s="138">
        <f t="shared" si="143"/>
        <v>0</v>
      </c>
      <c r="AC287" s="138"/>
      <c r="AD287" s="138">
        <f t="shared" si="144"/>
        <v>0</v>
      </c>
      <c r="AE287" s="138">
        <f t="shared" si="145"/>
        <v>0</v>
      </c>
      <c r="AF287" s="138">
        <f t="shared" si="146"/>
        <v>0</v>
      </c>
      <c r="AG287" s="138">
        <f t="shared" si="147"/>
        <v>0</v>
      </c>
    </row>
    <row r="288" spans="1:36" s="136" customFormat="1" ht="12.75" customHeight="1" x14ac:dyDescent="0.2">
      <c r="A288" s="167">
        <v>185</v>
      </c>
      <c r="B288" s="168" t="s">
        <v>610</v>
      </c>
      <c r="C288" s="169" t="s">
        <v>611</v>
      </c>
      <c r="D288" s="167" t="s">
        <v>358</v>
      </c>
      <c r="E288" s="170">
        <v>1</v>
      </c>
      <c r="F288" s="138"/>
      <c r="G288" s="147"/>
      <c r="H288" s="147"/>
      <c r="I288" s="147"/>
      <c r="J288" s="147"/>
      <c r="K288" s="138">
        <f t="shared" si="140"/>
        <v>0</v>
      </c>
      <c r="L288" s="138"/>
      <c r="M288" s="138">
        <f>G288*$G$3+H288*$H$3+I288*$I$3+J288*$J$3</f>
        <v>0</v>
      </c>
      <c r="N288" s="147"/>
      <c r="O288" s="147"/>
      <c r="P288" s="147"/>
      <c r="Q288" s="138">
        <f t="shared" si="141"/>
        <v>0</v>
      </c>
      <c r="R288" s="138"/>
      <c r="S288" s="138">
        <f>Q288*$S$3</f>
        <v>0</v>
      </c>
      <c r="T288" s="138">
        <f>(Q288+S288)*$T$3</f>
        <v>0</v>
      </c>
      <c r="U288" s="138">
        <f t="shared" si="142"/>
        <v>0</v>
      </c>
      <c r="V288" s="145"/>
      <c r="W288" s="138">
        <f>K288*E288</f>
        <v>0</v>
      </c>
      <c r="X288" s="138">
        <f>M288*E288</f>
        <v>0</v>
      </c>
      <c r="Y288" s="138">
        <f>(N288+O288+P288)*E288</f>
        <v>0</v>
      </c>
      <c r="Z288" s="138">
        <f>S288*E288</f>
        <v>0</v>
      </c>
      <c r="AA288" s="138">
        <f>T288*E288</f>
        <v>0</v>
      </c>
      <c r="AB288" s="138">
        <f t="shared" si="143"/>
        <v>0</v>
      </c>
      <c r="AC288" s="138"/>
      <c r="AD288" s="138">
        <f t="shared" si="144"/>
        <v>0</v>
      </c>
      <c r="AE288" s="138">
        <f t="shared" si="145"/>
        <v>0</v>
      </c>
      <c r="AF288" s="138">
        <f t="shared" si="146"/>
        <v>0</v>
      </c>
      <c r="AG288" s="138">
        <f t="shared" si="147"/>
        <v>0</v>
      </c>
    </row>
    <row r="289" spans="1:33" s="136" customFormat="1" ht="12.75" customHeight="1" x14ac:dyDescent="0.2">
      <c r="A289" s="167">
        <v>186</v>
      </c>
      <c r="B289" s="168" t="s">
        <v>612</v>
      </c>
      <c r="C289" s="169" t="s">
        <v>613</v>
      </c>
      <c r="D289" s="167" t="s">
        <v>358</v>
      </c>
      <c r="E289" s="170">
        <v>1</v>
      </c>
      <c r="F289" s="138"/>
      <c r="G289" s="147"/>
      <c r="H289" s="147"/>
      <c r="I289" s="147"/>
      <c r="J289" s="147"/>
      <c r="K289" s="138">
        <f t="shared" si="140"/>
        <v>0</v>
      </c>
      <c r="L289" s="138"/>
      <c r="M289" s="138">
        <f>G289*$G$3+H289*$H$3+I289*$I$3+J289*$J$3</f>
        <v>0</v>
      </c>
      <c r="N289" s="147"/>
      <c r="O289" s="147"/>
      <c r="P289" s="147"/>
      <c r="Q289" s="138">
        <f t="shared" si="141"/>
        <v>0</v>
      </c>
      <c r="R289" s="138"/>
      <c r="S289" s="138">
        <f>Q289*$S$3</f>
        <v>0</v>
      </c>
      <c r="T289" s="138">
        <f>(Q289+S289)*$T$3</f>
        <v>0</v>
      </c>
      <c r="U289" s="138">
        <f t="shared" si="142"/>
        <v>0</v>
      </c>
      <c r="V289" s="145"/>
      <c r="W289" s="138">
        <f>K289*E289</f>
        <v>0</v>
      </c>
      <c r="X289" s="138">
        <f>M289*E289</f>
        <v>0</v>
      </c>
      <c r="Y289" s="138">
        <f>(N289+O289+P289)*E289</f>
        <v>0</v>
      </c>
      <c r="Z289" s="138">
        <f>S289*E289</f>
        <v>0</v>
      </c>
      <c r="AA289" s="138">
        <f>T289*E289</f>
        <v>0</v>
      </c>
      <c r="AB289" s="138">
        <f t="shared" si="143"/>
        <v>0</v>
      </c>
      <c r="AC289" s="138"/>
      <c r="AD289" s="138">
        <f t="shared" si="144"/>
        <v>0</v>
      </c>
      <c r="AE289" s="138">
        <f t="shared" si="145"/>
        <v>0</v>
      </c>
      <c r="AF289" s="138">
        <f t="shared" si="146"/>
        <v>0</v>
      </c>
      <c r="AG289" s="138">
        <f t="shared" si="147"/>
        <v>0</v>
      </c>
    </row>
    <row r="290" spans="1:33" s="136" customFormat="1" ht="12.75" customHeight="1" x14ac:dyDescent="0.2">
      <c r="A290" s="167">
        <v>187</v>
      </c>
      <c r="B290" s="168" t="s">
        <v>614</v>
      </c>
      <c r="C290" s="169" t="s">
        <v>615</v>
      </c>
      <c r="D290" s="167" t="s">
        <v>565</v>
      </c>
      <c r="E290" s="170">
        <v>1</v>
      </c>
      <c r="F290" s="137"/>
      <c r="G290" s="147"/>
      <c r="H290" s="147"/>
      <c r="I290" s="147"/>
      <c r="J290" s="147"/>
      <c r="K290" s="138">
        <f t="shared" si="140"/>
        <v>0</v>
      </c>
      <c r="L290" s="138"/>
      <c r="M290" s="138">
        <f>G290*$G$3+H290*$H$3+I290*$I$3+J290*$J$3</f>
        <v>0</v>
      </c>
      <c r="N290" s="147"/>
      <c r="O290" s="147"/>
      <c r="P290" s="147"/>
      <c r="Q290" s="138">
        <f t="shared" si="141"/>
        <v>0</v>
      </c>
      <c r="R290" s="138"/>
      <c r="S290" s="138">
        <f>Q290*$S$3</f>
        <v>0</v>
      </c>
      <c r="T290" s="138">
        <f>(Q290+S290)*$T$3</f>
        <v>0</v>
      </c>
      <c r="U290" s="138">
        <f t="shared" si="142"/>
        <v>0</v>
      </c>
      <c r="V290" s="145"/>
      <c r="W290" s="138">
        <f>K290*E290</f>
        <v>0</v>
      </c>
      <c r="X290" s="138">
        <f>M290*E290</f>
        <v>0</v>
      </c>
      <c r="Y290" s="138">
        <f>(N290+O290+P290)*E290</f>
        <v>0</v>
      </c>
      <c r="Z290" s="138">
        <f>S290*E290</f>
        <v>0</v>
      </c>
      <c r="AA290" s="138">
        <f>T290*E290</f>
        <v>0</v>
      </c>
      <c r="AB290" s="138">
        <f t="shared" si="143"/>
        <v>0</v>
      </c>
      <c r="AC290" s="138"/>
      <c r="AD290" s="138">
        <f t="shared" si="144"/>
        <v>0</v>
      </c>
      <c r="AE290" s="138">
        <f t="shared" si="145"/>
        <v>0</v>
      </c>
      <c r="AF290" s="138">
        <f t="shared" si="146"/>
        <v>0</v>
      </c>
      <c r="AG290" s="138">
        <f t="shared" si="147"/>
        <v>0</v>
      </c>
    </row>
    <row r="291" spans="1:33" s="136" customFormat="1" ht="12.75" customHeight="1" x14ac:dyDescent="0.2">
      <c r="A291" s="163"/>
      <c r="B291" s="164" t="s">
        <v>616</v>
      </c>
      <c r="C291" s="165" t="s">
        <v>617</v>
      </c>
      <c r="D291" s="163"/>
      <c r="E291" s="166"/>
      <c r="F291" s="138"/>
      <c r="G291" s="159"/>
      <c r="H291" s="159"/>
      <c r="I291" s="159"/>
      <c r="J291" s="159"/>
      <c r="K291" s="159"/>
      <c r="L291" s="159"/>
      <c r="M291" s="159"/>
      <c r="N291" s="159"/>
      <c r="O291" s="159"/>
      <c r="P291" s="159"/>
      <c r="Q291" s="159"/>
      <c r="R291" s="159"/>
      <c r="S291" s="159"/>
      <c r="T291" s="159"/>
      <c r="U291" s="159"/>
      <c r="V291" s="160"/>
      <c r="W291" s="159"/>
      <c r="X291" s="159"/>
      <c r="Y291" s="159"/>
      <c r="Z291" s="159"/>
      <c r="AA291" s="159"/>
      <c r="AB291" s="159"/>
      <c r="AC291" s="159"/>
      <c r="AD291" s="159"/>
      <c r="AE291" s="159"/>
      <c r="AF291" s="159"/>
      <c r="AG291" s="159"/>
    </row>
    <row r="292" spans="1:33" s="136" customFormat="1" ht="12.75" customHeight="1" x14ac:dyDescent="0.2">
      <c r="A292" s="167">
        <v>188</v>
      </c>
      <c r="B292" s="168" t="s">
        <v>618</v>
      </c>
      <c r="C292" s="169" t="s">
        <v>619</v>
      </c>
      <c r="D292" s="167" t="s">
        <v>358</v>
      </c>
      <c r="E292" s="170">
        <v>2</v>
      </c>
      <c r="F292" s="137"/>
      <c r="G292" s="147"/>
      <c r="H292" s="147"/>
      <c r="I292" s="147"/>
      <c r="J292" s="147"/>
      <c r="K292" s="138">
        <f t="shared" si="140"/>
        <v>0</v>
      </c>
      <c r="L292" s="138"/>
      <c r="M292" s="138">
        <f>G292*$G$3+H292*$H$3+I292*$I$3+J292*$J$3</f>
        <v>0</v>
      </c>
      <c r="N292" s="147"/>
      <c r="O292" s="147"/>
      <c r="P292" s="147"/>
      <c r="Q292" s="138">
        <f t="shared" si="141"/>
        <v>0</v>
      </c>
      <c r="R292" s="138"/>
      <c r="S292" s="138">
        <f>Q292*$S$3</f>
        <v>0</v>
      </c>
      <c r="T292" s="138">
        <f>(Q292+S292)*$T$3</f>
        <v>0</v>
      </c>
      <c r="U292" s="138">
        <f t="shared" si="142"/>
        <v>0</v>
      </c>
      <c r="V292" s="145"/>
      <c r="W292" s="138">
        <f>K292*E292</f>
        <v>0</v>
      </c>
      <c r="X292" s="138">
        <f>M292*E292</f>
        <v>0</v>
      </c>
      <c r="Y292" s="138">
        <f>(N292+O292+P292)*E292</f>
        <v>0</v>
      </c>
      <c r="Z292" s="138">
        <f>S292*E292</f>
        <v>0</v>
      </c>
      <c r="AA292" s="138">
        <f>T292*E292</f>
        <v>0</v>
      </c>
      <c r="AB292" s="138">
        <f t="shared" si="143"/>
        <v>0</v>
      </c>
      <c r="AC292" s="138"/>
      <c r="AD292" s="138">
        <f t="shared" si="144"/>
        <v>0</v>
      </c>
      <c r="AE292" s="138">
        <f t="shared" si="145"/>
        <v>0</v>
      </c>
      <c r="AF292" s="138">
        <f t="shared" si="146"/>
        <v>0</v>
      </c>
      <c r="AG292" s="138">
        <f t="shared" si="147"/>
        <v>0</v>
      </c>
    </row>
    <row r="293" spans="1:33" s="136" customFormat="1" ht="12.75" customHeight="1" x14ac:dyDescent="0.2">
      <c r="A293" s="163"/>
      <c r="B293" s="164" t="s">
        <v>620</v>
      </c>
      <c r="C293" s="165" t="s">
        <v>621</v>
      </c>
      <c r="D293" s="163"/>
      <c r="E293" s="166"/>
      <c r="F293" s="138"/>
      <c r="G293" s="159"/>
      <c r="H293" s="159"/>
      <c r="I293" s="159"/>
      <c r="J293" s="159"/>
      <c r="K293" s="159"/>
      <c r="L293" s="159"/>
      <c r="M293" s="159"/>
      <c r="N293" s="159"/>
      <c r="O293" s="159"/>
      <c r="P293" s="159"/>
      <c r="Q293" s="159"/>
      <c r="R293" s="159"/>
      <c r="S293" s="159"/>
      <c r="T293" s="159"/>
      <c r="U293" s="159"/>
      <c r="V293" s="160"/>
      <c r="W293" s="159"/>
      <c r="X293" s="159"/>
      <c r="Y293" s="159"/>
      <c r="Z293" s="159"/>
      <c r="AA293" s="159"/>
      <c r="AB293" s="159"/>
      <c r="AC293" s="159"/>
      <c r="AD293" s="159"/>
      <c r="AE293" s="159"/>
      <c r="AF293" s="159"/>
      <c r="AG293" s="159"/>
    </row>
    <row r="294" spans="1:33" s="136" customFormat="1" ht="12.75" customHeight="1" x14ac:dyDescent="0.2">
      <c r="A294" s="167">
        <v>189</v>
      </c>
      <c r="B294" s="168" t="s">
        <v>622</v>
      </c>
      <c r="C294" s="169" t="s">
        <v>623</v>
      </c>
      <c r="D294" s="167" t="s">
        <v>358</v>
      </c>
      <c r="E294" s="170">
        <v>2</v>
      </c>
      <c r="F294" s="137"/>
      <c r="G294" s="147"/>
      <c r="H294" s="147"/>
      <c r="I294" s="147"/>
      <c r="J294" s="147"/>
      <c r="K294" s="138">
        <f t="shared" si="140"/>
        <v>0</v>
      </c>
      <c r="L294" s="138"/>
      <c r="M294" s="138">
        <f>G294*$G$3+H294*$H$3+I294*$I$3+J294*$J$3</f>
        <v>0</v>
      </c>
      <c r="N294" s="147"/>
      <c r="O294" s="147"/>
      <c r="P294" s="147"/>
      <c r="Q294" s="138">
        <f t="shared" si="141"/>
        <v>0</v>
      </c>
      <c r="R294" s="138"/>
      <c r="S294" s="138">
        <f>Q294*$S$3</f>
        <v>0</v>
      </c>
      <c r="T294" s="138">
        <f>(Q294+S294)*$T$3</f>
        <v>0</v>
      </c>
      <c r="U294" s="138">
        <f t="shared" si="142"/>
        <v>0</v>
      </c>
      <c r="V294" s="145"/>
      <c r="W294" s="138">
        <f>K294*E294</f>
        <v>0</v>
      </c>
      <c r="X294" s="138">
        <f>M294*E294</f>
        <v>0</v>
      </c>
      <c r="Y294" s="138">
        <f>(N294+O294+P294)*E294</f>
        <v>0</v>
      </c>
      <c r="Z294" s="138">
        <f>S294*E294</f>
        <v>0</v>
      </c>
      <c r="AA294" s="138">
        <f>T294*E294</f>
        <v>0</v>
      </c>
      <c r="AB294" s="138">
        <f t="shared" si="143"/>
        <v>0</v>
      </c>
      <c r="AC294" s="138"/>
      <c r="AD294" s="138">
        <f t="shared" si="144"/>
        <v>0</v>
      </c>
      <c r="AE294" s="138">
        <f t="shared" si="145"/>
        <v>0</v>
      </c>
      <c r="AF294" s="138">
        <f t="shared" si="146"/>
        <v>0</v>
      </c>
      <c r="AG294" s="138">
        <f t="shared" si="147"/>
        <v>0</v>
      </c>
    </row>
    <row r="295" spans="1:33" s="136" customFormat="1" ht="12.75" customHeight="1" x14ac:dyDescent="0.2">
      <c r="A295" s="163"/>
      <c r="B295" s="164" t="s">
        <v>12</v>
      </c>
      <c r="C295" s="165" t="s">
        <v>624</v>
      </c>
      <c r="D295" s="163"/>
      <c r="E295" s="166"/>
      <c r="F295" s="138"/>
      <c r="G295" s="159"/>
      <c r="H295" s="159"/>
      <c r="I295" s="159"/>
      <c r="J295" s="159"/>
      <c r="K295" s="159"/>
      <c r="L295" s="159"/>
      <c r="M295" s="159"/>
      <c r="N295" s="159"/>
      <c r="O295" s="159"/>
      <c r="P295" s="159"/>
      <c r="Q295" s="159"/>
      <c r="R295" s="159"/>
      <c r="S295" s="159"/>
      <c r="T295" s="159"/>
      <c r="U295" s="159"/>
      <c r="V295" s="160"/>
      <c r="W295" s="159"/>
      <c r="X295" s="159"/>
      <c r="Y295" s="159"/>
      <c r="Z295" s="159"/>
      <c r="AA295" s="159"/>
      <c r="AB295" s="159"/>
      <c r="AC295" s="159"/>
      <c r="AD295" s="159"/>
      <c r="AE295" s="159"/>
      <c r="AF295" s="159"/>
      <c r="AG295" s="159"/>
    </row>
    <row r="296" spans="1:33" s="136" customFormat="1" ht="12.75" customHeight="1" x14ac:dyDescent="0.2">
      <c r="A296" s="167">
        <v>190</v>
      </c>
      <c r="B296" s="168" t="s">
        <v>13</v>
      </c>
      <c r="C296" s="169" t="s">
        <v>99</v>
      </c>
      <c r="D296" s="167" t="s">
        <v>6</v>
      </c>
      <c r="E296" s="170">
        <v>75</v>
      </c>
      <c r="F296" s="137"/>
      <c r="G296" s="147"/>
      <c r="H296" s="147"/>
      <c r="I296" s="147"/>
      <c r="J296" s="147"/>
      <c r="K296" s="138">
        <f t="shared" si="140"/>
        <v>0</v>
      </c>
      <c r="L296" s="138"/>
      <c r="M296" s="138">
        <f>G296*$G$3+H296*$H$3+I296*$I$3+J296*$J$3</f>
        <v>0</v>
      </c>
      <c r="N296" s="147"/>
      <c r="O296" s="147"/>
      <c r="P296" s="147"/>
      <c r="Q296" s="138">
        <f t="shared" si="141"/>
        <v>0</v>
      </c>
      <c r="R296" s="138"/>
      <c r="S296" s="138">
        <f>Q296*$S$3</f>
        <v>0</v>
      </c>
      <c r="T296" s="138">
        <f>(Q296+S296)*$T$3</f>
        <v>0</v>
      </c>
      <c r="U296" s="138">
        <f t="shared" si="142"/>
        <v>0</v>
      </c>
      <c r="V296" s="145"/>
      <c r="W296" s="138">
        <f>K296*E296</f>
        <v>0</v>
      </c>
      <c r="X296" s="138">
        <f>M296*E296</f>
        <v>0</v>
      </c>
      <c r="Y296" s="138">
        <f>(N296+O296+P296)*E296</f>
        <v>0</v>
      </c>
      <c r="Z296" s="138">
        <f>S296*E296</f>
        <v>0</v>
      </c>
      <c r="AA296" s="138">
        <f>T296*E296</f>
        <v>0</v>
      </c>
      <c r="AB296" s="138">
        <f t="shared" si="143"/>
        <v>0</v>
      </c>
      <c r="AC296" s="138"/>
      <c r="AD296" s="138">
        <f t="shared" si="144"/>
        <v>0</v>
      </c>
      <c r="AE296" s="138">
        <f t="shared" si="145"/>
        <v>0</v>
      </c>
      <c r="AF296" s="138">
        <f t="shared" si="146"/>
        <v>0</v>
      </c>
      <c r="AG296" s="138">
        <f t="shared" si="147"/>
        <v>0</v>
      </c>
    </row>
    <row r="297" spans="1:33" s="136" customFormat="1" ht="12.75" customHeight="1" x14ac:dyDescent="0.2">
      <c r="A297" s="167">
        <v>191</v>
      </c>
      <c r="B297" s="168" t="s">
        <v>625</v>
      </c>
      <c r="C297" s="169" t="s">
        <v>626</v>
      </c>
      <c r="D297" s="167" t="s">
        <v>6</v>
      </c>
      <c r="E297" s="170">
        <v>15</v>
      </c>
      <c r="F297" s="138"/>
      <c r="G297" s="147"/>
      <c r="H297" s="147"/>
      <c r="I297" s="147"/>
      <c r="J297" s="147"/>
      <c r="K297" s="138">
        <f t="shared" si="140"/>
        <v>0</v>
      </c>
      <c r="L297" s="138"/>
      <c r="M297" s="138">
        <f>G297*$G$3+H297*$H$3+I297*$I$3+J297*$J$3</f>
        <v>0</v>
      </c>
      <c r="N297" s="147"/>
      <c r="O297" s="147"/>
      <c r="P297" s="147"/>
      <c r="Q297" s="138">
        <f t="shared" si="141"/>
        <v>0</v>
      </c>
      <c r="R297" s="138"/>
      <c r="S297" s="138">
        <f>Q297*$S$3</f>
        <v>0</v>
      </c>
      <c r="T297" s="138">
        <f>(Q297+S297)*$T$3</f>
        <v>0</v>
      </c>
      <c r="U297" s="138">
        <f t="shared" si="142"/>
        <v>0</v>
      </c>
      <c r="V297" s="145"/>
      <c r="W297" s="138">
        <f>K297*E297</f>
        <v>0</v>
      </c>
      <c r="X297" s="138">
        <f>M297*E297</f>
        <v>0</v>
      </c>
      <c r="Y297" s="138">
        <f>(N297+O297+P297)*E297</f>
        <v>0</v>
      </c>
      <c r="Z297" s="138">
        <f>S297*E297</f>
        <v>0</v>
      </c>
      <c r="AA297" s="138">
        <f>T297*E297</f>
        <v>0</v>
      </c>
      <c r="AB297" s="138">
        <f t="shared" si="143"/>
        <v>0</v>
      </c>
      <c r="AC297" s="138"/>
      <c r="AD297" s="138">
        <f t="shared" si="144"/>
        <v>0</v>
      </c>
      <c r="AE297" s="138">
        <f t="shared" si="145"/>
        <v>0</v>
      </c>
      <c r="AF297" s="138">
        <f t="shared" si="146"/>
        <v>0</v>
      </c>
      <c r="AG297" s="138">
        <f t="shared" si="147"/>
        <v>0</v>
      </c>
    </row>
    <row r="298" spans="1:33" s="136" customFormat="1" ht="12.75" customHeight="1" x14ac:dyDescent="0.2">
      <c r="A298" s="167">
        <v>192</v>
      </c>
      <c r="B298" s="168" t="s">
        <v>627</v>
      </c>
      <c r="C298" s="169" t="s">
        <v>628</v>
      </c>
      <c r="D298" s="167" t="s">
        <v>358</v>
      </c>
      <c r="E298" s="170">
        <v>1</v>
      </c>
      <c r="F298" s="138"/>
      <c r="G298" s="147"/>
      <c r="H298" s="147"/>
      <c r="I298" s="147"/>
      <c r="J298" s="147"/>
      <c r="K298" s="138">
        <f t="shared" si="140"/>
        <v>0</v>
      </c>
      <c r="L298" s="138"/>
      <c r="M298" s="138">
        <f>G298*$G$3+H298*$H$3+I298*$I$3+J298*$J$3</f>
        <v>0</v>
      </c>
      <c r="N298" s="147"/>
      <c r="O298" s="147"/>
      <c r="P298" s="147"/>
      <c r="Q298" s="138">
        <f t="shared" si="141"/>
        <v>0</v>
      </c>
      <c r="R298" s="138"/>
      <c r="S298" s="138">
        <f>Q298*$S$3</f>
        <v>0</v>
      </c>
      <c r="T298" s="138">
        <f>(Q298+S298)*$T$3</f>
        <v>0</v>
      </c>
      <c r="U298" s="138">
        <f t="shared" si="142"/>
        <v>0</v>
      </c>
      <c r="V298" s="145"/>
      <c r="W298" s="138">
        <f>K298*E298</f>
        <v>0</v>
      </c>
      <c r="X298" s="138">
        <f>M298*E298</f>
        <v>0</v>
      </c>
      <c r="Y298" s="138">
        <f>(N298+O298+P298)*E298</f>
        <v>0</v>
      </c>
      <c r="Z298" s="138">
        <f>S298*E298</f>
        <v>0</v>
      </c>
      <c r="AA298" s="138">
        <f>T298*E298</f>
        <v>0</v>
      </c>
      <c r="AB298" s="138">
        <f t="shared" si="143"/>
        <v>0</v>
      </c>
      <c r="AC298" s="138"/>
      <c r="AD298" s="138">
        <f t="shared" si="144"/>
        <v>0</v>
      </c>
      <c r="AE298" s="138">
        <f t="shared" si="145"/>
        <v>0</v>
      </c>
      <c r="AF298" s="138">
        <f t="shared" si="146"/>
        <v>0</v>
      </c>
      <c r="AG298" s="138">
        <f t="shared" si="147"/>
        <v>0</v>
      </c>
    </row>
    <row r="299" spans="1:33" s="136" customFormat="1" ht="12.75" customHeight="1" x14ac:dyDescent="0.2">
      <c r="A299" s="163"/>
      <c r="B299" s="164" t="s">
        <v>629</v>
      </c>
      <c r="C299" s="165" t="s">
        <v>630</v>
      </c>
      <c r="D299" s="163"/>
      <c r="E299" s="166"/>
      <c r="F299" s="138"/>
      <c r="G299" s="159"/>
      <c r="H299" s="159"/>
      <c r="I299" s="159"/>
      <c r="J299" s="159"/>
      <c r="K299" s="159"/>
      <c r="L299" s="159"/>
      <c r="M299" s="159"/>
      <c r="N299" s="159"/>
      <c r="O299" s="159"/>
      <c r="P299" s="159"/>
      <c r="Q299" s="159"/>
      <c r="R299" s="159"/>
      <c r="S299" s="159"/>
      <c r="T299" s="159"/>
      <c r="U299" s="159"/>
      <c r="V299" s="160"/>
      <c r="W299" s="159"/>
      <c r="X299" s="159"/>
      <c r="Y299" s="159"/>
      <c r="Z299" s="159"/>
      <c r="AA299" s="159"/>
      <c r="AB299" s="159"/>
      <c r="AC299" s="159"/>
      <c r="AD299" s="159"/>
      <c r="AE299" s="159"/>
      <c r="AF299" s="159"/>
      <c r="AG299" s="159"/>
    </row>
    <row r="300" spans="1:33" s="136" customFormat="1" ht="12.75" customHeight="1" x14ac:dyDescent="0.2">
      <c r="A300" s="167">
        <v>193</v>
      </c>
      <c r="B300" s="168" t="s">
        <v>631</v>
      </c>
      <c r="C300" s="169" t="s">
        <v>632</v>
      </c>
      <c r="D300" s="167" t="s">
        <v>6</v>
      </c>
      <c r="E300" s="170">
        <v>90</v>
      </c>
      <c r="F300" s="137"/>
      <c r="G300" s="147"/>
      <c r="H300" s="147"/>
      <c r="I300" s="147"/>
      <c r="J300" s="147"/>
      <c r="K300" s="138">
        <f t="shared" si="140"/>
        <v>0</v>
      </c>
      <c r="L300" s="138"/>
      <c r="M300" s="138">
        <f>G300*$G$3+H300*$H$3+I300*$I$3+J300*$J$3</f>
        <v>0</v>
      </c>
      <c r="N300" s="147"/>
      <c r="O300" s="147"/>
      <c r="P300" s="147"/>
      <c r="Q300" s="138">
        <f t="shared" si="141"/>
        <v>0</v>
      </c>
      <c r="R300" s="138"/>
      <c r="S300" s="138">
        <f>Q300*$S$3</f>
        <v>0</v>
      </c>
      <c r="T300" s="138">
        <f>(Q300+S300)*$T$3</f>
        <v>0</v>
      </c>
      <c r="U300" s="138">
        <f t="shared" si="142"/>
        <v>0</v>
      </c>
      <c r="V300" s="145"/>
      <c r="W300" s="138">
        <f>K300*E300</f>
        <v>0</v>
      </c>
      <c r="X300" s="138">
        <f>M300*E300</f>
        <v>0</v>
      </c>
      <c r="Y300" s="138">
        <f>(N300+O300+P300)*E300</f>
        <v>0</v>
      </c>
      <c r="Z300" s="138">
        <f>S300*E300</f>
        <v>0</v>
      </c>
      <c r="AA300" s="138">
        <f>T300*E300</f>
        <v>0</v>
      </c>
      <c r="AB300" s="138">
        <f t="shared" si="143"/>
        <v>0</v>
      </c>
      <c r="AC300" s="138"/>
      <c r="AD300" s="138">
        <f t="shared" si="144"/>
        <v>0</v>
      </c>
      <c r="AE300" s="138">
        <f t="shared" si="145"/>
        <v>0</v>
      </c>
      <c r="AF300" s="138">
        <f t="shared" si="146"/>
        <v>0</v>
      </c>
      <c r="AG300" s="138">
        <f t="shared" si="147"/>
        <v>0</v>
      </c>
    </row>
    <row r="301" spans="1:33" s="136" customFormat="1" ht="12.75" customHeight="1" x14ac:dyDescent="0.2">
      <c r="A301" s="167">
        <v>194</v>
      </c>
      <c r="B301" s="168" t="s">
        <v>633</v>
      </c>
      <c r="C301" s="169" t="s">
        <v>634</v>
      </c>
      <c r="D301" s="167" t="s">
        <v>6</v>
      </c>
      <c r="E301" s="170">
        <v>50</v>
      </c>
      <c r="F301" s="138"/>
      <c r="G301" s="147"/>
      <c r="H301" s="147"/>
      <c r="I301" s="147"/>
      <c r="J301" s="147"/>
      <c r="K301" s="138">
        <f t="shared" si="140"/>
        <v>0</v>
      </c>
      <c r="L301" s="138"/>
      <c r="M301" s="138">
        <f>G301*$G$3+H301*$H$3+I301*$I$3+J301*$J$3</f>
        <v>0</v>
      </c>
      <c r="N301" s="147"/>
      <c r="O301" s="147"/>
      <c r="P301" s="147"/>
      <c r="Q301" s="138">
        <f t="shared" si="141"/>
        <v>0</v>
      </c>
      <c r="R301" s="138"/>
      <c r="S301" s="138">
        <f>Q301*$S$3</f>
        <v>0</v>
      </c>
      <c r="T301" s="138">
        <f>(Q301+S301)*$T$3</f>
        <v>0</v>
      </c>
      <c r="U301" s="138">
        <f t="shared" si="142"/>
        <v>0</v>
      </c>
      <c r="V301" s="145"/>
      <c r="W301" s="138">
        <f>K301*E301</f>
        <v>0</v>
      </c>
      <c r="X301" s="138">
        <f>M301*E301</f>
        <v>0</v>
      </c>
      <c r="Y301" s="138">
        <f>(N301+O301+P301)*E301</f>
        <v>0</v>
      </c>
      <c r="Z301" s="138">
        <f>S301*E301</f>
        <v>0</v>
      </c>
      <c r="AA301" s="138">
        <f>T301*E301</f>
        <v>0</v>
      </c>
      <c r="AB301" s="138">
        <f t="shared" si="143"/>
        <v>0</v>
      </c>
      <c r="AC301" s="138"/>
      <c r="AD301" s="138">
        <f t="shared" si="144"/>
        <v>0</v>
      </c>
      <c r="AE301" s="138">
        <f t="shared" si="145"/>
        <v>0</v>
      </c>
      <c r="AF301" s="138">
        <f t="shared" si="146"/>
        <v>0</v>
      </c>
      <c r="AG301" s="138">
        <f t="shared" si="147"/>
        <v>0</v>
      </c>
    </row>
    <row r="302" spans="1:33" s="136" customFormat="1" ht="12.75" customHeight="1" x14ac:dyDescent="0.2">
      <c r="A302" s="167">
        <v>195</v>
      </c>
      <c r="B302" s="168" t="s">
        <v>635</v>
      </c>
      <c r="C302" s="169" t="s">
        <v>636</v>
      </c>
      <c r="D302" s="167" t="s">
        <v>6</v>
      </c>
      <c r="E302" s="170">
        <v>90</v>
      </c>
      <c r="F302" s="137"/>
      <c r="G302" s="147"/>
      <c r="H302" s="147"/>
      <c r="I302" s="147"/>
      <c r="J302" s="147"/>
      <c r="K302" s="138">
        <f t="shared" si="140"/>
        <v>0</v>
      </c>
      <c r="L302" s="138"/>
      <c r="M302" s="138">
        <f>G302*$G$3+H302*$H$3+I302*$I$3+J302*$J$3</f>
        <v>0</v>
      </c>
      <c r="N302" s="147"/>
      <c r="O302" s="147"/>
      <c r="P302" s="147"/>
      <c r="Q302" s="138">
        <f t="shared" si="141"/>
        <v>0</v>
      </c>
      <c r="R302" s="138"/>
      <c r="S302" s="138">
        <f>Q302*$S$3</f>
        <v>0</v>
      </c>
      <c r="T302" s="138">
        <f>(Q302+S302)*$T$3</f>
        <v>0</v>
      </c>
      <c r="U302" s="138">
        <f t="shared" si="142"/>
        <v>0</v>
      </c>
      <c r="V302" s="145"/>
      <c r="W302" s="138">
        <f>K302*E302</f>
        <v>0</v>
      </c>
      <c r="X302" s="138">
        <f>M302*E302</f>
        <v>0</v>
      </c>
      <c r="Y302" s="138">
        <f>(N302+O302+P302)*E302</f>
        <v>0</v>
      </c>
      <c r="Z302" s="138">
        <f>S302*E302</f>
        <v>0</v>
      </c>
      <c r="AA302" s="138">
        <f>T302*E302</f>
        <v>0</v>
      </c>
      <c r="AB302" s="138">
        <f t="shared" si="143"/>
        <v>0</v>
      </c>
      <c r="AC302" s="138"/>
      <c r="AD302" s="138">
        <f t="shared" si="144"/>
        <v>0</v>
      </c>
      <c r="AE302" s="138">
        <f t="shared" si="145"/>
        <v>0</v>
      </c>
      <c r="AF302" s="138">
        <f t="shared" si="146"/>
        <v>0</v>
      </c>
      <c r="AG302" s="138">
        <f t="shared" si="147"/>
        <v>0</v>
      </c>
    </row>
    <row r="303" spans="1:33" s="136" customFormat="1" ht="12.75" customHeight="1" x14ac:dyDescent="0.2">
      <c r="A303" s="167">
        <v>196</v>
      </c>
      <c r="B303" s="168" t="s">
        <v>637</v>
      </c>
      <c r="C303" s="169" t="s">
        <v>638</v>
      </c>
      <c r="D303" s="167" t="s">
        <v>6</v>
      </c>
      <c r="E303" s="170">
        <v>30</v>
      </c>
      <c r="F303" s="138"/>
      <c r="G303" s="147"/>
      <c r="H303" s="147"/>
      <c r="I303" s="147"/>
      <c r="J303" s="147"/>
      <c r="K303" s="138">
        <f t="shared" si="140"/>
        <v>0</v>
      </c>
      <c r="L303" s="138"/>
      <c r="M303" s="138">
        <f>G303*$G$3+H303*$H$3+I303*$I$3+J303*$J$3</f>
        <v>0</v>
      </c>
      <c r="N303" s="147"/>
      <c r="O303" s="147"/>
      <c r="P303" s="147"/>
      <c r="Q303" s="138">
        <f t="shared" si="141"/>
        <v>0</v>
      </c>
      <c r="R303" s="138"/>
      <c r="S303" s="138">
        <f>Q303*$S$3</f>
        <v>0</v>
      </c>
      <c r="T303" s="138">
        <f>(Q303+S303)*$T$3</f>
        <v>0</v>
      </c>
      <c r="U303" s="138">
        <f t="shared" si="142"/>
        <v>0</v>
      </c>
      <c r="V303" s="145"/>
      <c r="W303" s="138">
        <f>K303*E303</f>
        <v>0</v>
      </c>
      <c r="X303" s="138">
        <f>M303*E303</f>
        <v>0</v>
      </c>
      <c r="Y303" s="138">
        <f>(N303+O303+P303)*E303</f>
        <v>0</v>
      </c>
      <c r="Z303" s="138">
        <f>S303*E303</f>
        <v>0</v>
      </c>
      <c r="AA303" s="138">
        <f>T303*E303</f>
        <v>0</v>
      </c>
      <c r="AB303" s="138">
        <f t="shared" si="143"/>
        <v>0</v>
      </c>
      <c r="AC303" s="138"/>
      <c r="AD303" s="138">
        <f t="shared" si="144"/>
        <v>0</v>
      </c>
      <c r="AE303" s="138">
        <f t="shared" si="145"/>
        <v>0</v>
      </c>
      <c r="AF303" s="138">
        <f t="shared" si="146"/>
        <v>0</v>
      </c>
      <c r="AG303" s="138">
        <f t="shared" si="147"/>
        <v>0</v>
      </c>
    </row>
    <row r="304" spans="1:33" s="136" customFormat="1" ht="12.75" customHeight="1" x14ac:dyDescent="0.2">
      <c r="A304" s="167">
        <v>197</v>
      </c>
      <c r="B304" s="168" t="s">
        <v>639</v>
      </c>
      <c r="C304" s="169" t="s">
        <v>640</v>
      </c>
      <c r="D304" s="167" t="s">
        <v>6</v>
      </c>
      <c r="E304" s="170">
        <v>20</v>
      </c>
      <c r="F304" s="137"/>
      <c r="G304" s="147"/>
      <c r="H304" s="147"/>
      <c r="I304" s="147"/>
      <c r="J304" s="147"/>
      <c r="K304" s="138">
        <f t="shared" si="140"/>
        <v>0</v>
      </c>
      <c r="L304" s="138"/>
      <c r="M304" s="138">
        <f>G304*$G$3+H304*$H$3+I304*$I$3+J304*$J$3</f>
        <v>0</v>
      </c>
      <c r="N304" s="147"/>
      <c r="O304" s="147"/>
      <c r="P304" s="147"/>
      <c r="Q304" s="138">
        <f t="shared" si="141"/>
        <v>0</v>
      </c>
      <c r="R304" s="138"/>
      <c r="S304" s="138">
        <f>Q304*$S$3</f>
        <v>0</v>
      </c>
      <c r="T304" s="138">
        <f>(Q304+S304)*$T$3</f>
        <v>0</v>
      </c>
      <c r="U304" s="138">
        <f t="shared" si="142"/>
        <v>0</v>
      </c>
      <c r="V304" s="145"/>
      <c r="W304" s="138">
        <f>K304*E304</f>
        <v>0</v>
      </c>
      <c r="X304" s="138">
        <f>M304*E304</f>
        <v>0</v>
      </c>
      <c r="Y304" s="138">
        <f>(N304+O304+P304)*E304</f>
        <v>0</v>
      </c>
      <c r="Z304" s="138">
        <f>S304*E304</f>
        <v>0</v>
      </c>
      <c r="AA304" s="138">
        <f>T304*E304</f>
        <v>0</v>
      </c>
      <c r="AB304" s="138">
        <f t="shared" si="143"/>
        <v>0</v>
      </c>
      <c r="AC304" s="138"/>
      <c r="AD304" s="138">
        <f t="shared" si="144"/>
        <v>0</v>
      </c>
      <c r="AE304" s="138">
        <f t="shared" si="145"/>
        <v>0</v>
      </c>
      <c r="AF304" s="138">
        <f t="shared" si="146"/>
        <v>0</v>
      </c>
      <c r="AG304" s="138">
        <f t="shared" si="147"/>
        <v>0</v>
      </c>
    </row>
    <row r="305" spans="1:34" s="136" customFormat="1" ht="12.75" customHeight="1" x14ac:dyDescent="0.2">
      <c r="A305" s="163"/>
      <c r="B305" s="164" t="s">
        <v>127</v>
      </c>
      <c r="C305" s="165" t="s">
        <v>641</v>
      </c>
      <c r="D305" s="163"/>
      <c r="E305" s="166"/>
      <c r="F305" s="138"/>
      <c r="G305" s="159"/>
      <c r="H305" s="159"/>
      <c r="I305" s="159"/>
      <c r="J305" s="159"/>
      <c r="K305" s="159"/>
      <c r="L305" s="159"/>
      <c r="M305" s="159"/>
      <c r="N305" s="159"/>
      <c r="O305" s="159"/>
      <c r="P305" s="159"/>
      <c r="Q305" s="159"/>
      <c r="R305" s="159"/>
      <c r="S305" s="159"/>
      <c r="T305" s="159"/>
      <c r="U305" s="159"/>
      <c r="V305" s="160"/>
      <c r="W305" s="159"/>
      <c r="X305" s="159"/>
      <c r="Y305" s="159"/>
      <c r="Z305" s="159"/>
      <c r="AA305" s="159"/>
      <c r="AB305" s="159"/>
      <c r="AC305" s="159"/>
      <c r="AD305" s="159"/>
      <c r="AE305" s="159"/>
      <c r="AF305" s="159"/>
      <c r="AG305" s="159"/>
      <c r="AH305" s="161"/>
    </row>
    <row r="306" spans="1:34" s="136" customFormat="1" ht="12.75" customHeight="1" x14ac:dyDescent="0.2">
      <c r="A306" s="167">
        <v>198</v>
      </c>
      <c r="B306" s="168" t="s">
        <v>128</v>
      </c>
      <c r="C306" s="169" t="s">
        <v>642</v>
      </c>
      <c r="D306" s="167" t="s">
        <v>6</v>
      </c>
      <c r="E306" s="170">
        <v>10</v>
      </c>
      <c r="F306" s="138"/>
      <c r="G306" s="147"/>
      <c r="H306" s="147"/>
      <c r="I306" s="147"/>
      <c r="J306" s="147"/>
      <c r="K306" s="138">
        <f t="shared" si="140"/>
        <v>0</v>
      </c>
      <c r="L306" s="138"/>
      <c r="M306" s="138">
        <f>G306*$G$3+H306*$H$3+I306*$I$3+J306*$J$3</f>
        <v>0</v>
      </c>
      <c r="N306" s="147"/>
      <c r="O306" s="147"/>
      <c r="P306" s="147"/>
      <c r="Q306" s="138">
        <f t="shared" si="141"/>
        <v>0</v>
      </c>
      <c r="R306" s="138"/>
      <c r="S306" s="138">
        <f>Q306*$S$3</f>
        <v>0</v>
      </c>
      <c r="T306" s="138">
        <f>(Q306+S306)*$T$3</f>
        <v>0</v>
      </c>
      <c r="U306" s="138">
        <f t="shared" si="142"/>
        <v>0</v>
      </c>
      <c r="V306" s="145"/>
      <c r="W306" s="138">
        <f>K306*E306</f>
        <v>0</v>
      </c>
      <c r="X306" s="138">
        <f>M306*E306</f>
        <v>0</v>
      </c>
      <c r="Y306" s="138">
        <f>(N306+O306+P306)*E306</f>
        <v>0</v>
      </c>
      <c r="Z306" s="138">
        <f>S306*E306</f>
        <v>0</v>
      </c>
      <c r="AA306" s="138">
        <f>T306*E306</f>
        <v>0</v>
      </c>
      <c r="AB306" s="138">
        <f t="shared" si="143"/>
        <v>0</v>
      </c>
      <c r="AC306" s="138"/>
      <c r="AD306" s="138">
        <f t="shared" si="144"/>
        <v>0</v>
      </c>
      <c r="AE306" s="138">
        <f t="shared" si="145"/>
        <v>0</v>
      </c>
      <c r="AF306" s="138">
        <f t="shared" si="146"/>
        <v>0</v>
      </c>
      <c r="AG306" s="138">
        <f t="shared" si="147"/>
        <v>0</v>
      </c>
    </row>
    <row r="307" spans="1:34" s="136" customFormat="1" ht="12.75" customHeight="1" x14ac:dyDescent="0.2">
      <c r="A307" s="163"/>
      <c r="B307" s="164" t="s">
        <v>643</v>
      </c>
      <c r="C307" s="165" t="s">
        <v>644</v>
      </c>
      <c r="D307" s="163"/>
      <c r="E307" s="166"/>
      <c r="F307" s="137"/>
      <c r="G307" s="159"/>
      <c r="H307" s="159"/>
      <c r="I307" s="159"/>
      <c r="J307" s="159"/>
      <c r="K307" s="159"/>
      <c r="L307" s="159"/>
      <c r="M307" s="159"/>
      <c r="N307" s="159"/>
      <c r="O307" s="159"/>
      <c r="P307" s="159"/>
      <c r="Q307" s="159"/>
      <c r="R307" s="159"/>
      <c r="S307" s="159"/>
      <c r="T307" s="159"/>
      <c r="U307" s="159"/>
      <c r="V307" s="160"/>
      <c r="W307" s="159"/>
      <c r="X307" s="159"/>
      <c r="Y307" s="159"/>
      <c r="Z307" s="159"/>
      <c r="AA307" s="159"/>
      <c r="AB307" s="159"/>
      <c r="AC307" s="159"/>
      <c r="AD307" s="159"/>
      <c r="AE307" s="159"/>
      <c r="AF307" s="159"/>
      <c r="AG307" s="159"/>
    </row>
    <row r="308" spans="1:34" s="136" customFormat="1" ht="12.75" customHeight="1" x14ac:dyDescent="0.2">
      <c r="A308" s="167">
        <v>199</v>
      </c>
      <c r="B308" s="168" t="s">
        <v>645</v>
      </c>
      <c r="C308" s="169" t="s">
        <v>646</v>
      </c>
      <c r="D308" s="167" t="s">
        <v>6</v>
      </c>
      <c r="E308" s="170">
        <v>15</v>
      </c>
      <c r="F308" s="138"/>
      <c r="G308" s="147"/>
      <c r="H308" s="147"/>
      <c r="I308" s="147"/>
      <c r="J308" s="147"/>
      <c r="K308" s="138">
        <f t="shared" si="140"/>
        <v>0</v>
      </c>
      <c r="L308" s="138"/>
      <c r="M308" s="138">
        <f>G308*$G$3+H308*$H$3+I308*$I$3+J308*$J$3</f>
        <v>0</v>
      </c>
      <c r="N308" s="147"/>
      <c r="O308" s="147"/>
      <c r="P308" s="147"/>
      <c r="Q308" s="138">
        <f t="shared" si="141"/>
        <v>0</v>
      </c>
      <c r="R308" s="138"/>
      <c r="S308" s="138">
        <f>Q308*$S$3</f>
        <v>0</v>
      </c>
      <c r="T308" s="138">
        <f>(Q308+S308)*$T$3</f>
        <v>0</v>
      </c>
      <c r="U308" s="138">
        <f t="shared" si="142"/>
        <v>0</v>
      </c>
      <c r="V308" s="145"/>
      <c r="W308" s="138">
        <f>K308*E308</f>
        <v>0</v>
      </c>
      <c r="X308" s="138">
        <f>M308*E308</f>
        <v>0</v>
      </c>
      <c r="Y308" s="138">
        <f>(N308+O308+P308)*E308</f>
        <v>0</v>
      </c>
      <c r="Z308" s="138">
        <f>S308*E308</f>
        <v>0</v>
      </c>
      <c r="AA308" s="138">
        <f>T308*E308</f>
        <v>0</v>
      </c>
      <c r="AB308" s="138">
        <f t="shared" si="143"/>
        <v>0</v>
      </c>
      <c r="AC308" s="138"/>
      <c r="AD308" s="138">
        <f t="shared" si="144"/>
        <v>0</v>
      </c>
      <c r="AE308" s="138">
        <f t="shared" si="145"/>
        <v>0</v>
      </c>
      <c r="AF308" s="138">
        <f t="shared" si="146"/>
        <v>0</v>
      </c>
      <c r="AG308" s="138">
        <f t="shared" si="147"/>
        <v>0</v>
      </c>
    </row>
    <row r="309" spans="1:34" s="136" customFormat="1" ht="12.75" customHeight="1" x14ac:dyDescent="0.2">
      <c r="A309" s="167">
        <v>200</v>
      </c>
      <c r="B309" s="168" t="s">
        <v>647</v>
      </c>
      <c r="C309" s="169" t="s">
        <v>648</v>
      </c>
      <c r="D309" s="167" t="s">
        <v>565</v>
      </c>
      <c r="E309" s="170">
        <v>1</v>
      </c>
      <c r="F309" s="138"/>
      <c r="G309" s="147"/>
      <c r="H309" s="147"/>
      <c r="I309" s="147"/>
      <c r="J309" s="147"/>
      <c r="K309" s="138">
        <f t="shared" si="140"/>
        <v>0</v>
      </c>
      <c r="L309" s="138"/>
      <c r="M309" s="138">
        <f>G309*$G$3+H309*$H$3+I309*$I$3+J309*$J$3</f>
        <v>0</v>
      </c>
      <c r="N309" s="147"/>
      <c r="O309" s="147"/>
      <c r="P309" s="147"/>
      <c r="Q309" s="138">
        <f t="shared" si="141"/>
        <v>0</v>
      </c>
      <c r="R309" s="138"/>
      <c r="S309" s="138">
        <f>Q309*$S$3</f>
        <v>0</v>
      </c>
      <c r="T309" s="138">
        <f>(Q309+S309)*$T$3</f>
        <v>0</v>
      </c>
      <c r="U309" s="138">
        <f t="shared" si="142"/>
        <v>0</v>
      </c>
      <c r="V309" s="145"/>
      <c r="W309" s="138">
        <f>K309*E309</f>
        <v>0</v>
      </c>
      <c r="X309" s="138">
        <f>M309*E309</f>
        <v>0</v>
      </c>
      <c r="Y309" s="138">
        <f>(N309+O309+P309)*E309</f>
        <v>0</v>
      </c>
      <c r="Z309" s="138">
        <f>S309*E309</f>
        <v>0</v>
      </c>
      <c r="AA309" s="138">
        <f>T309*E309</f>
        <v>0</v>
      </c>
      <c r="AB309" s="138">
        <f t="shared" si="143"/>
        <v>0</v>
      </c>
      <c r="AC309" s="138"/>
      <c r="AD309" s="138">
        <f t="shared" si="144"/>
        <v>0</v>
      </c>
      <c r="AE309" s="138">
        <f t="shared" si="145"/>
        <v>0</v>
      </c>
      <c r="AF309" s="138">
        <f t="shared" si="146"/>
        <v>0</v>
      </c>
      <c r="AG309" s="138">
        <f t="shared" si="147"/>
        <v>0</v>
      </c>
    </row>
    <row r="310" spans="1:34" s="136" customFormat="1" ht="12.75" customHeight="1" x14ac:dyDescent="0.2">
      <c r="A310" s="167">
        <v>201</v>
      </c>
      <c r="B310" s="168" t="s">
        <v>649</v>
      </c>
      <c r="C310" s="169" t="s">
        <v>650</v>
      </c>
      <c r="D310" s="167" t="s">
        <v>5</v>
      </c>
      <c r="E310" s="170">
        <v>100</v>
      </c>
      <c r="F310" s="137"/>
      <c r="G310" s="147"/>
      <c r="H310" s="147"/>
      <c r="I310" s="147"/>
      <c r="J310" s="147"/>
      <c r="K310" s="138">
        <f t="shared" si="140"/>
        <v>0</v>
      </c>
      <c r="L310" s="138"/>
      <c r="M310" s="138">
        <f>G310*$G$3+H310*$H$3+I310*$I$3+J310*$J$3</f>
        <v>0</v>
      </c>
      <c r="N310" s="147"/>
      <c r="O310" s="147"/>
      <c r="P310" s="147"/>
      <c r="Q310" s="138">
        <f t="shared" si="141"/>
        <v>0</v>
      </c>
      <c r="R310" s="138"/>
      <c r="S310" s="138">
        <f>Q310*$S$3</f>
        <v>0</v>
      </c>
      <c r="T310" s="138">
        <f>(Q310+S310)*$T$3</f>
        <v>0</v>
      </c>
      <c r="U310" s="138">
        <f t="shared" si="142"/>
        <v>0</v>
      </c>
      <c r="V310" s="145"/>
      <c r="W310" s="138">
        <f>K310*E310</f>
        <v>0</v>
      </c>
      <c r="X310" s="138">
        <f>M310*E310</f>
        <v>0</v>
      </c>
      <c r="Y310" s="138">
        <f>(N310+O310+P310)*E310</f>
        <v>0</v>
      </c>
      <c r="Z310" s="138">
        <f>S310*E310</f>
        <v>0</v>
      </c>
      <c r="AA310" s="138">
        <f>T310*E310</f>
        <v>0</v>
      </c>
      <c r="AB310" s="138">
        <f t="shared" si="143"/>
        <v>0</v>
      </c>
      <c r="AC310" s="138"/>
      <c r="AD310" s="138">
        <f t="shared" si="144"/>
        <v>0</v>
      </c>
      <c r="AE310" s="138">
        <f t="shared" si="145"/>
        <v>0</v>
      </c>
      <c r="AF310" s="138">
        <f t="shared" si="146"/>
        <v>0</v>
      </c>
      <c r="AG310" s="138">
        <f t="shared" si="147"/>
        <v>0</v>
      </c>
    </row>
    <row r="311" spans="1:34" s="136" customFormat="1" ht="12.75" customHeight="1" x14ac:dyDescent="0.2">
      <c r="A311" s="167">
        <v>202</v>
      </c>
      <c r="B311" s="168" t="s">
        <v>126</v>
      </c>
      <c r="C311" s="169" t="s">
        <v>651</v>
      </c>
      <c r="D311" s="167" t="s">
        <v>5</v>
      </c>
      <c r="E311" s="170">
        <v>100</v>
      </c>
      <c r="F311" s="138"/>
      <c r="G311" s="147"/>
      <c r="H311" s="147"/>
      <c r="I311" s="147"/>
      <c r="J311" s="147"/>
      <c r="K311" s="138">
        <f t="shared" si="140"/>
        <v>0</v>
      </c>
      <c r="L311" s="138"/>
      <c r="M311" s="138">
        <f>G311*$G$3+H311*$H$3+I311*$I$3+J311*$J$3</f>
        <v>0</v>
      </c>
      <c r="N311" s="147"/>
      <c r="O311" s="147"/>
      <c r="P311" s="147"/>
      <c r="Q311" s="138">
        <f t="shared" si="141"/>
        <v>0</v>
      </c>
      <c r="R311" s="138"/>
      <c r="S311" s="138">
        <f>Q311*$S$3</f>
        <v>0</v>
      </c>
      <c r="T311" s="138">
        <f>(Q311+S311)*$T$3</f>
        <v>0</v>
      </c>
      <c r="U311" s="138">
        <f t="shared" si="142"/>
        <v>0</v>
      </c>
      <c r="V311" s="145"/>
      <c r="W311" s="138">
        <f>K311*E311</f>
        <v>0</v>
      </c>
      <c r="X311" s="138">
        <f>M311*E311</f>
        <v>0</v>
      </c>
      <c r="Y311" s="138">
        <f>(N311+O311+P311)*E311</f>
        <v>0</v>
      </c>
      <c r="Z311" s="138">
        <f>S311*E311</f>
        <v>0</v>
      </c>
      <c r="AA311" s="138">
        <f>T311*E311</f>
        <v>0</v>
      </c>
      <c r="AB311" s="138">
        <f t="shared" si="143"/>
        <v>0</v>
      </c>
      <c r="AC311" s="138"/>
      <c r="AD311" s="138">
        <f t="shared" si="144"/>
        <v>0</v>
      </c>
      <c r="AE311" s="138">
        <f t="shared" si="145"/>
        <v>0</v>
      </c>
      <c r="AF311" s="138">
        <f t="shared" si="146"/>
        <v>0</v>
      </c>
      <c r="AG311" s="138">
        <f t="shared" si="147"/>
        <v>0</v>
      </c>
    </row>
    <row r="312" spans="1:34" s="136" customFormat="1" ht="12.75" customHeight="1" x14ac:dyDescent="0.2">
      <c r="A312" s="167">
        <v>203</v>
      </c>
      <c r="B312" s="168" t="s">
        <v>652</v>
      </c>
      <c r="C312" s="169" t="s">
        <v>653</v>
      </c>
      <c r="D312" s="167" t="s">
        <v>5</v>
      </c>
      <c r="E312" s="170">
        <v>50</v>
      </c>
      <c r="F312" s="138"/>
      <c r="G312" s="147"/>
      <c r="H312" s="147"/>
      <c r="I312" s="147"/>
      <c r="J312" s="147"/>
      <c r="K312" s="138">
        <f t="shared" si="140"/>
        <v>0</v>
      </c>
      <c r="L312" s="138"/>
      <c r="M312" s="138">
        <f>G312*$G$3+H312*$H$3+I312*$I$3+J312*$J$3</f>
        <v>0</v>
      </c>
      <c r="N312" s="147"/>
      <c r="O312" s="147"/>
      <c r="P312" s="147"/>
      <c r="Q312" s="138">
        <f t="shared" si="141"/>
        <v>0</v>
      </c>
      <c r="R312" s="138"/>
      <c r="S312" s="138">
        <f>Q312*$S$3</f>
        <v>0</v>
      </c>
      <c r="T312" s="138">
        <f>(Q312+S312)*$T$3</f>
        <v>0</v>
      </c>
      <c r="U312" s="138">
        <f t="shared" si="142"/>
        <v>0</v>
      </c>
      <c r="V312" s="145"/>
      <c r="W312" s="138">
        <f>K312*E312</f>
        <v>0</v>
      </c>
      <c r="X312" s="138">
        <f>M312*E312</f>
        <v>0</v>
      </c>
      <c r="Y312" s="138">
        <f>(N312+O312+P312)*E312</f>
        <v>0</v>
      </c>
      <c r="Z312" s="138">
        <f>S312*E312</f>
        <v>0</v>
      </c>
      <c r="AA312" s="138">
        <f>T312*E312</f>
        <v>0</v>
      </c>
      <c r="AB312" s="138">
        <f t="shared" si="143"/>
        <v>0</v>
      </c>
      <c r="AC312" s="138"/>
      <c r="AD312" s="138">
        <f t="shared" si="144"/>
        <v>0</v>
      </c>
      <c r="AE312" s="138">
        <f t="shared" si="145"/>
        <v>0</v>
      </c>
      <c r="AF312" s="138">
        <f t="shared" si="146"/>
        <v>0</v>
      </c>
      <c r="AG312" s="138">
        <f t="shared" si="147"/>
        <v>0</v>
      </c>
    </row>
    <row r="313" spans="1:34" s="136" customFormat="1" ht="12.75" customHeight="1" x14ac:dyDescent="0.2">
      <c r="A313" s="167">
        <v>204</v>
      </c>
      <c r="B313" s="168" t="s">
        <v>125</v>
      </c>
      <c r="C313" s="169" t="s">
        <v>654</v>
      </c>
      <c r="D313" s="167" t="s">
        <v>108</v>
      </c>
      <c r="E313" s="170">
        <v>20</v>
      </c>
      <c r="F313" s="137"/>
      <c r="G313" s="147"/>
      <c r="H313" s="147"/>
      <c r="I313" s="147"/>
      <c r="J313" s="147"/>
      <c r="K313" s="138">
        <f t="shared" si="140"/>
        <v>0</v>
      </c>
      <c r="L313" s="138"/>
      <c r="M313" s="138">
        <f>G313*$G$3+H313*$H$3+I313*$I$3+J313*$J$3</f>
        <v>0</v>
      </c>
      <c r="N313" s="147"/>
      <c r="O313" s="147"/>
      <c r="P313" s="147"/>
      <c r="Q313" s="138">
        <f t="shared" si="141"/>
        <v>0</v>
      </c>
      <c r="R313" s="138"/>
      <c r="S313" s="138">
        <f>Q313*$S$3</f>
        <v>0</v>
      </c>
      <c r="T313" s="138">
        <f>(Q313+S313)*$T$3</f>
        <v>0</v>
      </c>
      <c r="U313" s="138">
        <f t="shared" si="142"/>
        <v>0</v>
      </c>
      <c r="V313" s="145"/>
      <c r="W313" s="138">
        <f>K313*E313</f>
        <v>0</v>
      </c>
      <c r="X313" s="138">
        <f>M313*E313</f>
        <v>0</v>
      </c>
      <c r="Y313" s="138">
        <f>(N313+O313+P313)*E313</f>
        <v>0</v>
      </c>
      <c r="Z313" s="138">
        <f>S313*E313</f>
        <v>0</v>
      </c>
      <c r="AA313" s="138">
        <f>T313*E313</f>
        <v>0</v>
      </c>
      <c r="AB313" s="138">
        <f t="shared" si="143"/>
        <v>0</v>
      </c>
      <c r="AC313" s="138"/>
      <c r="AD313" s="138">
        <f t="shared" si="144"/>
        <v>0</v>
      </c>
      <c r="AE313" s="138">
        <f t="shared" si="145"/>
        <v>0</v>
      </c>
      <c r="AF313" s="138">
        <f t="shared" si="146"/>
        <v>0</v>
      </c>
      <c r="AG313" s="138">
        <f t="shared" si="147"/>
        <v>0</v>
      </c>
    </row>
    <row r="314" spans="1:34" s="136" customFormat="1" ht="12.75" customHeight="1" x14ac:dyDescent="0.2">
      <c r="A314" s="163"/>
      <c r="B314" s="164" t="s">
        <v>655</v>
      </c>
      <c r="C314" s="165" t="s">
        <v>656</v>
      </c>
      <c r="D314" s="163"/>
      <c r="E314" s="166"/>
      <c r="F314" s="138"/>
      <c r="G314" s="159"/>
      <c r="H314" s="159"/>
      <c r="I314" s="159"/>
      <c r="J314" s="159"/>
      <c r="K314" s="159"/>
      <c r="L314" s="159"/>
      <c r="M314" s="159"/>
      <c r="N314" s="159"/>
      <c r="O314" s="159"/>
      <c r="P314" s="159"/>
      <c r="Q314" s="159"/>
      <c r="R314" s="159"/>
      <c r="S314" s="159"/>
      <c r="T314" s="159"/>
      <c r="U314" s="159"/>
      <c r="V314" s="160"/>
      <c r="W314" s="159"/>
      <c r="X314" s="159"/>
      <c r="Y314" s="159"/>
      <c r="Z314" s="159"/>
      <c r="AA314" s="159"/>
      <c r="AB314" s="159"/>
      <c r="AC314" s="159"/>
      <c r="AD314" s="159"/>
      <c r="AE314" s="159"/>
      <c r="AF314" s="159"/>
      <c r="AG314" s="159"/>
    </row>
    <row r="315" spans="1:34" s="136" customFormat="1" ht="12.75" customHeight="1" x14ac:dyDescent="0.2">
      <c r="A315" s="167">
        <v>205</v>
      </c>
      <c r="B315" s="168" t="s">
        <v>657</v>
      </c>
      <c r="C315" s="169" t="s">
        <v>658</v>
      </c>
      <c r="D315" s="167" t="s">
        <v>358</v>
      </c>
      <c r="E315" s="170">
        <v>5</v>
      </c>
      <c r="F315" s="137"/>
      <c r="G315" s="147"/>
      <c r="H315" s="147"/>
      <c r="I315" s="147"/>
      <c r="J315" s="147"/>
      <c r="K315" s="138">
        <f t="shared" si="140"/>
        <v>0</v>
      </c>
      <c r="L315" s="138"/>
      <c r="M315" s="138">
        <f>G315*$G$3+H315*$H$3+I315*$I$3+J315*$J$3</f>
        <v>0</v>
      </c>
      <c r="N315" s="147"/>
      <c r="O315" s="147"/>
      <c r="P315" s="147"/>
      <c r="Q315" s="138">
        <f t="shared" si="141"/>
        <v>0</v>
      </c>
      <c r="R315" s="138"/>
      <c r="S315" s="138">
        <f>Q315*$S$3</f>
        <v>0</v>
      </c>
      <c r="T315" s="138">
        <f>(Q315+S315)*$T$3</f>
        <v>0</v>
      </c>
      <c r="U315" s="138">
        <f t="shared" si="142"/>
        <v>0</v>
      </c>
      <c r="V315" s="145"/>
      <c r="W315" s="138">
        <f>K315*E315</f>
        <v>0</v>
      </c>
      <c r="X315" s="138">
        <f>M315*E315</f>
        <v>0</v>
      </c>
      <c r="Y315" s="138">
        <f>(N315+O315+P315)*E315</f>
        <v>0</v>
      </c>
      <c r="Z315" s="138">
        <f>S315*E315</f>
        <v>0</v>
      </c>
      <c r="AA315" s="138">
        <f>T315*E315</f>
        <v>0</v>
      </c>
      <c r="AB315" s="138">
        <f t="shared" si="143"/>
        <v>0</v>
      </c>
      <c r="AC315" s="138"/>
      <c r="AD315" s="138">
        <f t="shared" si="144"/>
        <v>0</v>
      </c>
      <c r="AE315" s="138">
        <f t="shared" si="145"/>
        <v>0</v>
      </c>
      <c r="AF315" s="138">
        <f t="shared" si="146"/>
        <v>0</v>
      </c>
      <c r="AG315" s="138">
        <f t="shared" si="147"/>
        <v>0</v>
      </c>
    </row>
    <row r="316" spans="1:34" s="136" customFormat="1" ht="12.75" customHeight="1" x14ac:dyDescent="0.2">
      <c r="A316" s="167">
        <v>206</v>
      </c>
      <c r="B316" s="168" t="s">
        <v>659</v>
      </c>
      <c r="C316" s="169" t="s">
        <v>660</v>
      </c>
      <c r="D316" s="167" t="s">
        <v>358</v>
      </c>
      <c r="E316" s="170">
        <v>5</v>
      </c>
      <c r="F316" s="138"/>
      <c r="G316" s="147"/>
      <c r="H316" s="147"/>
      <c r="I316" s="147"/>
      <c r="J316" s="147"/>
      <c r="K316" s="138">
        <f t="shared" si="140"/>
        <v>0</v>
      </c>
      <c r="L316" s="138"/>
      <c r="M316" s="138">
        <f>G316*$G$3+H316*$H$3+I316*$I$3+J316*$J$3</f>
        <v>0</v>
      </c>
      <c r="N316" s="147"/>
      <c r="O316" s="147"/>
      <c r="P316" s="147"/>
      <c r="Q316" s="138">
        <f t="shared" si="141"/>
        <v>0</v>
      </c>
      <c r="R316" s="138"/>
      <c r="S316" s="138">
        <f>Q316*$S$3</f>
        <v>0</v>
      </c>
      <c r="T316" s="138">
        <f>(Q316+S316)*$T$3</f>
        <v>0</v>
      </c>
      <c r="U316" s="138">
        <f t="shared" si="142"/>
        <v>0</v>
      </c>
      <c r="V316" s="145"/>
      <c r="W316" s="138">
        <f>K316*E316</f>
        <v>0</v>
      </c>
      <c r="X316" s="138">
        <f>M316*E316</f>
        <v>0</v>
      </c>
      <c r="Y316" s="138">
        <f>(N316+O316+P316)*E316</f>
        <v>0</v>
      </c>
      <c r="Z316" s="138">
        <f>S316*E316</f>
        <v>0</v>
      </c>
      <c r="AA316" s="138">
        <f>T316*E316</f>
        <v>0</v>
      </c>
      <c r="AB316" s="138">
        <f t="shared" si="143"/>
        <v>0</v>
      </c>
      <c r="AC316" s="138"/>
      <c r="AD316" s="138">
        <f t="shared" si="144"/>
        <v>0</v>
      </c>
      <c r="AE316" s="138">
        <f t="shared" si="145"/>
        <v>0</v>
      </c>
      <c r="AF316" s="138">
        <f t="shared" si="146"/>
        <v>0</v>
      </c>
      <c r="AG316" s="138">
        <f t="shared" si="147"/>
        <v>0</v>
      </c>
    </row>
    <row r="317" spans="1:34" s="136" customFormat="1" ht="12.75" customHeight="1" x14ac:dyDescent="0.2">
      <c r="A317" s="163"/>
      <c r="B317" s="164" t="s">
        <v>661</v>
      </c>
      <c r="C317" s="165" t="s">
        <v>662</v>
      </c>
      <c r="D317" s="163"/>
      <c r="E317" s="166"/>
      <c r="F317" s="138"/>
      <c r="G317" s="159"/>
      <c r="H317" s="159"/>
      <c r="I317" s="159"/>
      <c r="J317" s="159"/>
      <c r="K317" s="159"/>
      <c r="L317" s="159"/>
      <c r="M317" s="159"/>
      <c r="N317" s="159"/>
      <c r="O317" s="159"/>
      <c r="P317" s="159"/>
      <c r="Q317" s="159"/>
      <c r="R317" s="159"/>
      <c r="S317" s="159"/>
      <c r="T317" s="159"/>
      <c r="U317" s="159"/>
      <c r="V317" s="160"/>
      <c r="W317" s="159"/>
      <c r="X317" s="159"/>
      <c r="Y317" s="159"/>
      <c r="Z317" s="159"/>
      <c r="AA317" s="159"/>
      <c r="AB317" s="159"/>
      <c r="AC317" s="159"/>
      <c r="AD317" s="159"/>
      <c r="AE317" s="159"/>
      <c r="AF317" s="159"/>
      <c r="AG317" s="159"/>
    </row>
    <row r="318" spans="1:34" s="136" customFormat="1" ht="12.75" customHeight="1" x14ac:dyDescent="0.2">
      <c r="A318" s="167">
        <v>207</v>
      </c>
      <c r="B318" s="168" t="s">
        <v>663</v>
      </c>
      <c r="C318" s="169" t="s">
        <v>664</v>
      </c>
      <c r="D318" s="167" t="s">
        <v>358</v>
      </c>
      <c r="E318" s="170">
        <v>6</v>
      </c>
      <c r="F318" s="137"/>
      <c r="G318" s="147"/>
      <c r="H318" s="147"/>
      <c r="I318" s="147"/>
      <c r="J318" s="147"/>
      <c r="K318" s="138">
        <f t="shared" si="140"/>
        <v>0</v>
      </c>
      <c r="L318" s="138"/>
      <c r="M318" s="138">
        <f>G318*$G$3+H318*$H$3+I318*$I$3+J318*$J$3</f>
        <v>0</v>
      </c>
      <c r="N318" s="147"/>
      <c r="O318" s="147"/>
      <c r="P318" s="147"/>
      <c r="Q318" s="138">
        <f t="shared" si="141"/>
        <v>0</v>
      </c>
      <c r="R318" s="138"/>
      <c r="S318" s="138">
        <f>Q318*$S$3</f>
        <v>0</v>
      </c>
      <c r="T318" s="138">
        <f>(Q318+S318)*$T$3</f>
        <v>0</v>
      </c>
      <c r="U318" s="138">
        <f t="shared" si="142"/>
        <v>0</v>
      </c>
      <c r="V318" s="145"/>
      <c r="W318" s="138">
        <f>K318*E318</f>
        <v>0</v>
      </c>
      <c r="X318" s="138">
        <f>M318*E318</f>
        <v>0</v>
      </c>
      <c r="Y318" s="138">
        <f>(N318+O318+P318)*E318</f>
        <v>0</v>
      </c>
      <c r="Z318" s="138">
        <f>S318*E318</f>
        <v>0</v>
      </c>
      <c r="AA318" s="138">
        <f>T318*E318</f>
        <v>0</v>
      </c>
      <c r="AB318" s="138">
        <f t="shared" si="143"/>
        <v>0</v>
      </c>
      <c r="AC318" s="138"/>
      <c r="AD318" s="138">
        <f t="shared" si="144"/>
        <v>0</v>
      </c>
      <c r="AE318" s="138">
        <f t="shared" si="145"/>
        <v>0</v>
      </c>
      <c r="AF318" s="138">
        <f t="shared" si="146"/>
        <v>0</v>
      </c>
      <c r="AG318" s="138">
        <f t="shared" si="147"/>
        <v>0</v>
      </c>
    </row>
    <row r="319" spans="1:34" s="136" customFormat="1" ht="12.75" customHeight="1" x14ac:dyDescent="0.2">
      <c r="A319" s="133"/>
      <c r="B319" s="134"/>
      <c r="C319" s="135" t="s">
        <v>665</v>
      </c>
      <c r="D319" s="140"/>
      <c r="E319" s="141"/>
      <c r="F319" s="141"/>
      <c r="G319" s="142"/>
      <c r="H319" s="142"/>
      <c r="I319" s="142"/>
      <c r="J319" s="142"/>
      <c r="K319" s="142"/>
      <c r="L319" s="141"/>
      <c r="M319" s="141"/>
      <c r="N319" s="141"/>
      <c r="O319" s="141"/>
      <c r="P319" s="141"/>
      <c r="Q319" s="141"/>
      <c r="R319" s="141"/>
      <c r="S319" s="141"/>
      <c r="T319" s="141"/>
      <c r="U319" s="141"/>
      <c r="V319" s="146"/>
      <c r="W319" s="141"/>
      <c r="X319" s="142"/>
      <c r="Y319" s="141"/>
      <c r="Z319" s="141"/>
      <c r="AA319" s="141"/>
      <c r="AB319" s="142"/>
      <c r="AC319" s="138"/>
      <c r="AD319" s="138"/>
      <c r="AE319" s="138"/>
      <c r="AF319" s="138"/>
      <c r="AG319" s="138"/>
    </row>
    <row r="320" spans="1:34" s="136" customFormat="1" ht="12.75" customHeight="1" x14ac:dyDescent="0.2">
      <c r="A320" s="163"/>
      <c r="B320" s="164" t="s">
        <v>666</v>
      </c>
      <c r="C320" s="165" t="s">
        <v>667</v>
      </c>
      <c r="D320" s="163"/>
      <c r="E320" s="166"/>
      <c r="F320" s="137"/>
      <c r="G320" s="138"/>
      <c r="H320" s="138"/>
      <c r="I320" s="138"/>
      <c r="J320" s="138"/>
      <c r="K320" s="138"/>
      <c r="L320" s="137"/>
      <c r="M320" s="137"/>
      <c r="N320" s="137"/>
      <c r="O320" s="137"/>
      <c r="P320" s="137"/>
      <c r="Q320" s="137"/>
      <c r="R320" s="137"/>
      <c r="S320" s="137"/>
      <c r="T320" s="137"/>
      <c r="U320" s="137"/>
      <c r="V320" s="145"/>
      <c r="W320" s="137"/>
      <c r="X320" s="138"/>
      <c r="Y320" s="137"/>
      <c r="Z320" s="137"/>
      <c r="AA320" s="137"/>
      <c r="AB320" s="138"/>
      <c r="AC320" s="138"/>
      <c r="AD320" s="138"/>
      <c r="AE320" s="138"/>
      <c r="AF320" s="138"/>
      <c r="AG320" s="138"/>
    </row>
    <row r="321" spans="1:33" s="136" customFormat="1" ht="12.75" customHeight="1" x14ac:dyDescent="0.2">
      <c r="A321" s="167">
        <v>208</v>
      </c>
      <c r="B321" s="168" t="s">
        <v>668</v>
      </c>
      <c r="C321" s="169" t="s">
        <v>669</v>
      </c>
      <c r="D321" s="167" t="s">
        <v>358</v>
      </c>
      <c r="E321" s="170">
        <v>25</v>
      </c>
      <c r="F321" s="138"/>
      <c r="G321" s="147"/>
      <c r="H321" s="147"/>
      <c r="I321" s="147"/>
      <c r="J321" s="147"/>
      <c r="K321" s="138">
        <f t="shared" ref="K321:K334" si="148">SUM(G321:J321)</f>
        <v>0</v>
      </c>
      <c r="L321" s="138"/>
      <c r="M321" s="138">
        <f>G321*$G$3+H321*$H$3+I321*$I$3+J321*$J$3</f>
        <v>0</v>
      </c>
      <c r="N321" s="147"/>
      <c r="O321" s="147"/>
      <c r="P321" s="147"/>
      <c r="Q321" s="138">
        <f t="shared" ref="Q321:Q334" si="149">SUM(M321:P321)</f>
        <v>0</v>
      </c>
      <c r="R321" s="138"/>
      <c r="S321" s="138">
        <f>Q321*$S$3</f>
        <v>0</v>
      </c>
      <c r="T321" s="138">
        <f>(Q321+S321)*$T$3</f>
        <v>0</v>
      </c>
      <c r="U321" s="138">
        <f t="shared" ref="U321:U334" si="150">Q321+S321+T321</f>
        <v>0</v>
      </c>
      <c r="V321" s="145"/>
      <c r="W321" s="138">
        <f>K321*E321</f>
        <v>0</v>
      </c>
      <c r="X321" s="138">
        <f>M321*E321</f>
        <v>0</v>
      </c>
      <c r="Y321" s="138">
        <f>(N321+O321+P321)*E321</f>
        <v>0</v>
      </c>
      <c r="Z321" s="138">
        <f>S321*E321</f>
        <v>0</v>
      </c>
      <c r="AA321" s="138">
        <f>T321*E321</f>
        <v>0</v>
      </c>
      <c r="AB321" s="138">
        <f t="shared" ref="AB321:AB335" si="151">SUM(X321:AA321)</f>
        <v>0</v>
      </c>
      <c r="AC321" s="138"/>
      <c r="AD321" s="138">
        <f t="shared" ref="AD321:AD329" si="152">G321*$E321</f>
        <v>0</v>
      </c>
      <c r="AE321" s="138">
        <f t="shared" ref="AE321:AE329" si="153">H321*$E321</f>
        <v>0</v>
      </c>
      <c r="AF321" s="138">
        <f t="shared" ref="AF321:AF329" si="154">I321*$E321</f>
        <v>0</v>
      </c>
      <c r="AG321" s="138">
        <f t="shared" ref="AG321:AG329" si="155">J321*$E321</f>
        <v>0</v>
      </c>
    </row>
    <row r="322" spans="1:33" s="136" customFormat="1" ht="12.75" customHeight="1" x14ac:dyDescent="0.2">
      <c r="A322" s="163"/>
      <c r="B322" s="164" t="s">
        <v>670</v>
      </c>
      <c r="C322" s="165" t="s">
        <v>671</v>
      </c>
      <c r="D322" s="163"/>
      <c r="E322" s="166"/>
      <c r="F322" s="138"/>
      <c r="G322" s="159"/>
      <c r="H322" s="159"/>
      <c r="I322" s="159"/>
      <c r="J322" s="159"/>
      <c r="K322" s="159"/>
      <c r="L322" s="159"/>
      <c r="M322" s="159"/>
      <c r="N322" s="159"/>
      <c r="O322" s="159"/>
      <c r="P322" s="159"/>
      <c r="Q322" s="159"/>
      <c r="R322" s="159"/>
      <c r="S322" s="159"/>
      <c r="T322" s="159"/>
      <c r="U322" s="159"/>
      <c r="V322" s="160"/>
      <c r="W322" s="159"/>
      <c r="X322" s="159"/>
      <c r="Y322" s="159"/>
      <c r="Z322" s="159"/>
      <c r="AA322" s="159"/>
      <c r="AB322" s="159"/>
      <c r="AC322" s="159"/>
      <c r="AD322" s="159"/>
      <c r="AE322" s="159"/>
      <c r="AF322" s="159"/>
      <c r="AG322" s="159"/>
    </row>
    <row r="323" spans="1:33" s="136" customFormat="1" ht="12.75" customHeight="1" x14ac:dyDescent="0.2">
      <c r="A323" s="167">
        <v>209</v>
      </c>
      <c r="B323" s="168" t="s">
        <v>672</v>
      </c>
      <c r="C323" s="169" t="s">
        <v>673</v>
      </c>
      <c r="D323" s="167" t="s">
        <v>358</v>
      </c>
      <c r="E323" s="170">
        <v>5</v>
      </c>
      <c r="F323" s="138"/>
      <c r="G323" s="147"/>
      <c r="H323" s="147"/>
      <c r="I323" s="147"/>
      <c r="J323" s="147"/>
      <c r="K323" s="138">
        <f t="shared" si="148"/>
        <v>0</v>
      </c>
      <c r="L323" s="138"/>
      <c r="M323" s="138">
        <f>G323*$G$3+H323*$H$3+I323*$I$3+J323*$J$3</f>
        <v>0</v>
      </c>
      <c r="N323" s="147"/>
      <c r="O323" s="147"/>
      <c r="P323" s="147"/>
      <c r="Q323" s="138">
        <f t="shared" si="149"/>
        <v>0</v>
      </c>
      <c r="R323" s="138"/>
      <c r="S323" s="138">
        <f>Q323*$S$3</f>
        <v>0</v>
      </c>
      <c r="T323" s="138">
        <f>(Q323+S323)*$T$3</f>
        <v>0</v>
      </c>
      <c r="U323" s="138">
        <f t="shared" si="150"/>
        <v>0</v>
      </c>
      <c r="V323" s="145"/>
      <c r="W323" s="138">
        <f>K323*E323</f>
        <v>0</v>
      </c>
      <c r="X323" s="138">
        <f>M323*E323</f>
        <v>0</v>
      </c>
      <c r="Y323" s="138">
        <f>(N323+O323+P323)*E323</f>
        <v>0</v>
      </c>
      <c r="Z323" s="138">
        <f>S323*E323</f>
        <v>0</v>
      </c>
      <c r="AA323" s="138">
        <f>T323*E323</f>
        <v>0</v>
      </c>
      <c r="AB323" s="138">
        <f t="shared" si="151"/>
        <v>0</v>
      </c>
      <c r="AC323" s="138"/>
      <c r="AD323" s="138">
        <f t="shared" si="152"/>
        <v>0</v>
      </c>
      <c r="AE323" s="138">
        <f t="shared" si="153"/>
        <v>0</v>
      </c>
      <c r="AF323" s="138">
        <f t="shared" si="154"/>
        <v>0</v>
      </c>
      <c r="AG323" s="138">
        <f t="shared" si="155"/>
        <v>0</v>
      </c>
    </row>
    <row r="324" spans="1:33" s="136" customFormat="1" ht="12.75" customHeight="1" x14ac:dyDescent="0.2">
      <c r="A324" s="163"/>
      <c r="B324" s="164" t="s">
        <v>674</v>
      </c>
      <c r="C324" s="165" t="s">
        <v>675</v>
      </c>
      <c r="D324" s="163"/>
      <c r="E324" s="166"/>
      <c r="F324" s="137"/>
      <c r="G324" s="138"/>
      <c r="H324" s="138"/>
      <c r="I324" s="138"/>
      <c r="J324" s="138"/>
      <c r="K324" s="138"/>
      <c r="L324" s="137"/>
      <c r="M324" s="137"/>
      <c r="N324" s="137"/>
      <c r="O324" s="137"/>
      <c r="P324" s="137"/>
      <c r="Q324" s="137"/>
      <c r="R324" s="137"/>
      <c r="S324" s="137"/>
      <c r="T324" s="137"/>
      <c r="U324" s="137"/>
      <c r="V324" s="145"/>
      <c r="W324" s="137"/>
      <c r="X324" s="138"/>
      <c r="Y324" s="137"/>
      <c r="Z324" s="137"/>
      <c r="AA324" s="137"/>
      <c r="AB324" s="138"/>
      <c r="AC324" s="138"/>
      <c r="AD324" s="138"/>
      <c r="AE324" s="138"/>
      <c r="AF324" s="138"/>
      <c r="AG324" s="138"/>
    </row>
    <row r="325" spans="1:33" s="136" customFormat="1" ht="12.75" customHeight="1" x14ac:dyDescent="0.2">
      <c r="A325" s="167">
        <v>210</v>
      </c>
      <c r="B325" s="168" t="s">
        <v>676</v>
      </c>
      <c r="C325" s="169" t="s">
        <v>677</v>
      </c>
      <c r="D325" s="167" t="s">
        <v>358</v>
      </c>
      <c r="E325" s="170">
        <v>30</v>
      </c>
      <c r="F325" s="138"/>
      <c r="G325" s="147"/>
      <c r="H325" s="147"/>
      <c r="I325" s="147"/>
      <c r="J325" s="147"/>
      <c r="K325" s="138">
        <f t="shared" si="148"/>
        <v>0</v>
      </c>
      <c r="L325" s="138"/>
      <c r="M325" s="138">
        <f>G325*$G$3+H325*$H$3+I325*$I$3+J325*$J$3</f>
        <v>0</v>
      </c>
      <c r="N325" s="147"/>
      <c r="O325" s="147"/>
      <c r="P325" s="147"/>
      <c r="Q325" s="138">
        <f t="shared" si="149"/>
        <v>0</v>
      </c>
      <c r="R325" s="138"/>
      <c r="S325" s="138">
        <f>Q325*$S$3</f>
        <v>0</v>
      </c>
      <c r="T325" s="138">
        <f>(Q325+S325)*$T$3</f>
        <v>0</v>
      </c>
      <c r="U325" s="138">
        <f t="shared" si="150"/>
        <v>0</v>
      </c>
      <c r="V325" s="145"/>
      <c r="W325" s="138">
        <f>K325*E325</f>
        <v>0</v>
      </c>
      <c r="X325" s="138">
        <f>M325*E325</f>
        <v>0</v>
      </c>
      <c r="Y325" s="138">
        <f>(N325+O325+P325)*E325</f>
        <v>0</v>
      </c>
      <c r="Z325" s="138">
        <f>S325*E325</f>
        <v>0</v>
      </c>
      <c r="AA325" s="138">
        <f>T325*E325</f>
        <v>0</v>
      </c>
      <c r="AB325" s="138">
        <f t="shared" si="151"/>
        <v>0</v>
      </c>
      <c r="AC325" s="138"/>
      <c r="AD325" s="138">
        <f t="shared" si="152"/>
        <v>0</v>
      </c>
      <c r="AE325" s="138">
        <f t="shared" si="153"/>
        <v>0</v>
      </c>
      <c r="AF325" s="138">
        <f t="shared" si="154"/>
        <v>0</v>
      </c>
      <c r="AG325" s="138">
        <f t="shared" si="155"/>
        <v>0</v>
      </c>
    </row>
    <row r="326" spans="1:33" s="136" customFormat="1" ht="12.75" customHeight="1" x14ac:dyDescent="0.2">
      <c r="A326" s="163"/>
      <c r="B326" s="164" t="s">
        <v>678</v>
      </c>
      <c r="C326" s="165" t="s">
        <v>679</v>
      </c>
      <c r="D326" s="163"/>
      <c r="E326" s="166"/>
      <c r="F326" s="137"/>
      <c r="G326" s="138"/>
      <c r="H326" s="138"/>
      <c r="I326" s="138"/>
      <c r="J326" s="138"/>
      <c r="K326" s="138"/>
      <c r="L326" s="137"/>
      <c r="M326" s="137"/>
      <c r="N326" s="137"/>
      <c r="O326" s="137"/>
      <c r="P326" s="137"/>
      <c r="Q326" s="137"/>
      <c r="R326" s="137"/>
      <c r="S326" s="137"/>
      <c r="T326" s="137"/>
      <c r="U326" s="137"/>
      <c r="V326" s="145"/>
      <c r="W326" s="137"/>
      <c r="X326" s="138"/>
      <c r="Y326" s="137"/>
      <c r="Z326" s="137"/>
      <c r="AA326" s="137"/>
      <c r="AB326" s="138"/>
      <c r="AC326" s="138"/>
      <c r="AD326" s="138"/>
      <c r="AE326" s="138"/>
      <c r="AF326" s="138"/>
      <c r="AG326" s="138"/>
    </row>
    <row r="327" spans="1:33" s="136" customFormat="1" ht="12.75" customHeight="1" x14ac:dyDescent="0.2">
      <c r="A327" s="167">
        <v>211</v>
      </c>
      <c r="B327" s="168" t="s">
        <v>680</v>
      </c>
      <c r="C327" s="169" t="s">
        <v>681</v>
      </c>
      <c r="D327" s="167" t="s">
        <v>108</v>
      </c>
      <c r="E327" s="170">
        <v>400</v>
      </c>
      <c r="F327" s="138"/>
      <c r="G327" s="147"/>
      <c r="H327" s="147"/>
      <c r="I327" s="147"/>
      <c r="J327" s="147"/>
      <c r="K327" s="138">
        <f t="shared" si="148"/>
        <v>0</v>
      </c>
      <c r="L327" s="138"/>
      <c r="M327" s="138">
        <f>G327*$G$3+H327*$H$3+I327*$I$3+J327*$J$3</f>
        <v>0</v>
      </c>
      <c r="N327" s="147"/>
      <c r="O327" s="147"/>
      <c r="P327" s="147"/>
      <c r="Q327" s="138">
        <f t="shared" si="149"/>
        <v>0</v>
      </c>
      <c r="R327" s="138"/>
      <c r="S327" s="138">
        <f>Q327*$S$3</f>
        <v>0</v>
      </c>
      <c r="T327" s="138">
        <f>(Q327+S327)*$T$3</f>
        <v>0</v>
      </c>
      <c r="U327" s="138">
        <f t="shared" si="150"/>
        <v>0</v>
      </c>
      <c r="V327" s="145"/>
      <c r="W327" s="138">
        <f>K327*E327</f>
        <v>0</v>
      </c>
      <c r="X327" s="138">
        <f>M327*E327</f>
        <v>0</v>
      </c>
      <c r="Y327" s="138">
        <f>(N327+O327+P327)*E327</f>
        <v>0</v>
      </c>
      <c r="Z327" s="138">
        <f>S327*E327</f>
        <v>0</v>
      </c>
      <c r="AA327" s="138">
        <f>T327*E327</f>
        <v>0</v>
      </c>
      <c r="AB327" s="138">
        <f t="shared" si="151"/>
        <v>0</v>
      </c>
      <c r="AC327" s="138"/>
      <c r="AD327" s="138">
        <f t="shared" si="152"/>
        <v>0</v>
      </c>
      <c r="AE327" s="138">
        <f t="shared" si="153"/>
        <v>0</v>
      </c>
      <c r="AF327" s="138">
        <f t="shared" si="154"/>
        <v>0</v>
      </c>
      <c r="AG327" s="138">
        <f t="shared" si="155"/>
        <v>0</v>
      </c>
    </row>
    <row r="328" spans="1:33" s="136" customFormat="1" ht="12.75" customHeight="1" x14ac:dyDescent="0.2">
      <c r="A328" s="167">
        <v>212</v>
      </c>
      <c r="B328" s="168" t="s">
        <v>682</v>
      </c>
      <c r="C328" s="169" t="s">
        <v>683</v>
      </c>
      <c r="D328" s="167" t="s">
        <v>565</v>
      </c>
      <c r="E328" s="170">
        <v>1</v>
      </c>
      <c r="F328" s="138"/>
      <c r="G328" s="147"/>
      <c r="H328" s="147"/>
      <c r="I328" s="147"/>
      <c r="J328" s="147"/>
      <c r="K328" s="138">
        <f t="shared" si="148"/>
        <v>0</v>
      </c>
      <c r="L328" s="138"/>
      <c r="M328" s="138">
        <f>G328*$G$3+H328*$H$3+I328*$I$3+J328*$J$3</f>
        <v>0</v>
      </c>
      <c r="N328" s="147"/>
      <c r="O328" s="147"/>
      <c r="P328" s="147"/>
      <c r="Q328" s="138">
        <f t="shared" si="149"/>
        <v>0</v>
      </c>
      <c r="R328" s="138"/>
      <c r="S328" s="138">
        <f>Q328*$S$3</f>
        <v>0</v>
      </c>
      <c r="T328" s="138">
        <f>(Q328+S328)*$T$3</f>
        <v>0</v>
      </c>
      <c r="U328" s="138">
        <f t="shared" si="150"/>
        <v>0</v>
      </c>
      <c r="V328" s="145"/>
      <c r="W328" s="138">
        <f>K328*E328</f>
        <v>0</v>
      </c>
      <c r="X328" s="138">
        <f>M328*E328</f>
        <v>0</v>
      </c>
      <c r="Y328" s="138">
        <f>(N328+O328+P328)*E328</f>
        <v>0</v>
      </c>
      <c r="Z328" s="138">
        <f>S328*E328</f>
        <v>0</v>
      </c>
      <c r="AA328" s="138">
        <f>T328*E328</f>
        <v>0</v>
      </c>
      <c r="AB328" s="138">
        <f t="shared" si="151"/>
        <v>0</v>
      </c>
      <c r="AC328" s="138"/>
      <c r="AD328" s="138">
        <f t="shared" si="152"/>
        <v>0</v>
      </c>
      <c r="AE328" s="138">
        <f t="shared" si="153"/>
        <v>0</v>
      </c>
      <c r="AF328" s="138">
        <f t="shared" si="154"/>
        <v>0</v>
      </c>
      <c r="AG328" s="138">
        <f t="shared" si="155"/>
        <v>0</v>
      </c>
    </row>
    <row r="329" spans="1:33" s="136" customFormat="1" ht="12.75" customHeight="1" x14ac:dyDescent="0.2">
      <c r="A329" s="167">
        <v>213</v>
      </c>
      <c r="B329" s="168" t="s">
        <v>684</v>
      </c>
      <c r="C329" s="169" t="s">
        <v>685</v>
      </c>
      <c r="D329" s="167" t="s">
        <v>565</v>
      </c>
      <c r="E329" s="170">
        <v>1</v>
      </c>
      <c r="F329" s="138"/>
      <c r="G329" s="147"/>
      <c r="H329" s="147"/>
      <c r="I329" s="147"/>
      <c r="J329" s="147"/>
      <c r="K329" s="138">
        <f t="shared" si="148"/>
        <v>0</v>
      </c>
      <c r="L329" s="138"/>
      <c r="M329" s="138">
        <f>G329*$G$3+H329*$H$3+I329*$I$3+J329*$J$3</f>
        <v>0</v>
      </c>
      <c r="N329" s="147"/>
      <c r="O329" s="147"/>
      <c r="P329" s="147"/>
      <c r="Q329" s="138">
        <f t="shared" si="149"/>
        <v>0</v>
      </c>
      <c r="R329" s="138"/>
      <c r="S329" s="138">
        <f>Q329*$S$3</f>
        <v>0</v>
      </c>
      <c r="T329" s="138">
        <f>(Q329+S329)*$T$3</f>
        <v>0</v>
      </c>
      <c r="U329" s="138">
        <f t="shared" si="150"/>
        <v>0</v>
      </c>
      <c r="V329" s="145"/>
      <c r="W329" s="138">
        <f>K329*E329</f>
        <v>0</v>
      </c>
      <c r="X329" s="138">
        <f>M329*E329</f>
        <v>0</v>
      </c>
      <c r="Y329" s="138">
        <f>(N329+O329+P329)*E329</f>
        <v>0</v>
      </c>
      <c r="Z329" s="138">
        <f>S329*E329</f>
        <v>0</v>
      </c>
      <c r="AA329" s="138">
        <f>T329*E329</f>
        <v>0</v>
      </c>
      <c r="AB329" s="138">
        <f t="shared" si="151"/>
        <v>0</v>
      </c>
      <c r="AC329" s="138"/>
      <c r="AD329" s="138">
        <f t="shared" si="152"/>
        <v>0</v>
      </c>
      <c r="AE329" s="138">
        <f t="shared" si="153"/>
        <v>0</v>
      </c>
      <c r="AF329" s="138">
        <f t="shared" si="154"/>
        <v>0</v>
      </c>
      <c r="AG329" s="138">
        <f t="shared" si="155"/>
        <v>0</v>
      </c>
    </row>
    <row r="330" spans="1:33" s="136" customFormat="1" ht="12.75" customHeight="1" x14ac:dyDescent="0.2">
      <c r="A330" s="167">
        <v>214</v>
      </c>
      <c r="B330" s="168" t="s">
        <v>686</v>
      </c>
      <c r="C330" s="169" t="s">
        <v>687</v>
      </c>
      <c r="D330" s="167" t="s">
        <v>565</v>
      </c>
      <c r="E330" s="170">
        <v>1</v>
      </c>
      <c r="F330" s="138"/>
      <c r="G330" s="147"/>
      <c r="H330" s="147"/>
      <c r="I330" s="147"/>
      <c r="J330" s="147"/>
      <c r="K330" s="138">
        <f t="shared" ref="K330:K332" si="156">SUM(G330:J330)</f>
        <v>0</v>
      </c>
      <c r="L330" s="138"/>
      <c r="M330" s="138">
        <f t="shared" ref="M330:M332" si="157">G330*$G$3+H330*$H$3+I330*$I$3+J330*$J$3</f>
        <v>0</v>
      </c>
      <c r="N330" s="147"/>
      <c r="O330" s="147"/>
      <c r="P330" s="147"/>
      <c r="Q330" s="138">
        <f t="shared" ref="Q330:Q332" si="158">SUM(M330:P330)</f>
        <v>0</v>
      </c>
      <c r="R330" s="138"/>
      <c r="S330" s="138">
        <f t="shared" ref="S330:S332" si="159">Q330*$S$3</f>
        <v>0</v>
      </c>
      <c r="T330" s="138">
        <f t="shared" ref="T330:T332" si="160">(Q330+S330)*$T$3</f>
        <v>0</v>
      </c>
      <c r="U330" s="138">
        <f t="shared" ref="U330:U332" si="161">Q330+S330+T330</f>
        <v>0</v>
      </c>
      <c r="V330" s="145"/>
      <c r="W330" s="138">
        <f>K330*E330</f>
        <v>0</v>
      </c>
      <c r="X330" s="138">
        <f>M330*E330</f>
        <v>0</v>
      </c>
      <c r="Y330" s="138">
        <f>(N330+O330+P330)*E330</f>
        <v>0</v>
      </c>
      <c r="Z330" s="138">
        <f>S330*E330</f>
        <v>0</v>
      </c>
      <c r="AA330" s="138">
        <f>T330*E330</f>
        <v>0</v>
      </c>
      <c r="AB330" s="138">
        <f t="shared" ref="AB330:AB332" si="162">SUM(X330:AA330)</f>
        <v>0</v>
      </c>
      <c r="AC330" s="138"/>
      <c r="AD330" s="138">
        <f t="shared" ref="AD330:AD332" si="163">G330*$E330</f>
        <v>0</v>
      </c>
      <c r="AE330" s="138">
        <f t="shared" ref="AE330:AE332" si="164">H330*$E330</f>
        <v>0</v>
      </c>
      <c r="AF330" s="138">
        <f t="shared" ref="AF330:AF332" si="165">I330*$E330</f>
        <v>0</v>
      </c>
      <c r="AG330" s="138">
        <f t="shared" ref="AG330:AG332" si="166">J330*$E330</f>
        <v>0</v>
      </c>
    </row>
    <row r="331" spans="1:33" s="136" customFormat="1" ht="12.75" customHeight="1" x14ac:dyDescent="0.2">
      <c r="A331" s="167">
        <v>215</v>
      </c>
      <c r="B331" s="168" t="s">
        <v>688</v>
      </c>
      <c r="C331" s="169" t="s">
        <v>689</v>
      </c>
      <c r="D331" s="167" t="s">
        <v>565</v>
      </c>
      <c r="E331" s="170">
        <v>1</v>
      </c>
      <c r="F331" s="137"/>
      <c r="G331" s="147"/>
      <c r="H331" s="147"/>
      <c r="I331" s="147"/>
      <c r="J331" s="147"/>
      <c r="K331" s="138">
        <f t="shared" si="156"/>
        <v>0</v>
      </c>
      <c r="L331" s="138"/>
      <c r="M331" s="138">
        <f t="shared" si="157"/>
        <v>0</v>
      </c>
      <c r="N331" s="147"/>
      <c r="O331" s="147"/>
      <c r="P331" s="147"/>
      <c r="Q331" s="138">
        <f t="shared" si="158"/>
        <v>0</v>
      </c>
      <c r="R331" s="138"/>
      <c r="S331" s="138">
        <f t="shared" si="159"/>
        <v>0</v>
      </c>
      <c r="T331" s="138">
        <f t="shared" si="160"/>
        <v>0</v>
      </c>
      <c r="U331" s="138">
        <f t="shared" si="161"/>
        <v>0</v>
      </c>
      <c r="V331" s="145"/>
      <c r="W331" s="138">
        <f>K331*E331</f>
        <v>0</v>
      </c>
      <c r="X331" s="138">
        <f>M331*E331</f>
        <v>0</v>
      </c>
      <c r="Y331" s="138">
        <f>(N331+O331+P331)*E331</f>
        <v>0</v>
      </c>
      <c r="Z331" s="138">
        <f>S331*E331</f>
        <v>0</v>
      </c>
      <c r="AA331" s="138">
        <f>T331*E331</f>
        <v>0</v>
      </c>
      <c r="AB331" s="138">
        <f t="shared" si="162"/>
        <v>0</v>
      </c>
      <c r="AC331" s="138"/>
      <c r="AD331" s="138">
        <f t="shared" si="163"/>
        <v>0</v>
      </c>
      <c r="AE331" s="138">
        <f t="shared" si="164"/>
        <v>0</v>
      </c>
      <c r="AF331" s="138">
        <f t="shared" si="165"/>
        <v>0</v>
      </c>
      <c r="AG331" s="138">
        <f t="shared" si="166"/>
        <v>0</v>
      </c>
    </row>
    <row r="332" spans="1:33" s="136" customFormat="1" ht="12.75" customHeight="1" x14ac:dyDescent="0.2">
      <c r="A332" s="167">
        <v>216</v>
      </c>
      <c r="B332" s="168" t="s">
        <v>690</v>
      </c>
      <c r="C332" s="169" t="s">
        <v>691</v>
      </c>
      <c r="D332" s="167" t="s">
        <v>358</v>
      </c>
      <c r="E332" s="170">
        <v>20</v>
      </c>
      <c r="F332" s="138"/>
      <c r="G332" s="147"/>
      <c r="H332" s="147"/>
      <c r="I332" s="147"/>
      <c r="J332" s="147"/>
      <c r="K332" s="138">
        <f t="shared" si="156"/>
        <v>0</v>
      </c>
      <c r="L332" s="138"/>
      <c r="M332" s="138">
        <f t="shared" si="157"/>
        <v>0</v>
      </c>
      <c r="N332" s="147"/>
      <c r="O332" s="147"/>
      <c r="P332" s="147"/>
      <c r="Q332" s="138">
        <f t="shared" si="158"/>
        <v>0</v>
      </c>
      <c r="R332" s="138"/>
      <c r="S332" s="138">
        <f t="shared" si="159"/>
        <v>0</v>
      </c>
      <c r="T332" s="138">
        <f t="shared" si="160"/>
        <v>0</v>
      </c>
      <c r="U332" s="138">
        <f t="shared" si="161"/>
        <v>0</v>
      </c>
      <c r="V332" s="145"/>
      <c r="W332" s="138">
        <f>K332*E332</f>
        <v>0</v>
      </c>
      <c r="X332" s="138">
        <f>M332*E332</f>
        <v>0</v>
      </c>
      <c r="Y332" s="138">
        <f>(N332+O332+P332)*E332</f>
        <v>0</v>
      </c>
      <c r="Z332" s="138">
        <f>S332*E332</f>
        <v>0</v>
      </c>
      <c r="AA332" s="138">
        <f>T332*E332</f>
        <v>0</v>
      </c>
      <c r="AB332" s="138">
        <f t="shared" si="162"/>
        <v>0</v>
      </c>
      <c r="AC332" s="138"/>
      <c r="AD332" s="138">
        <f t="shared" si="163"/>
        <v>0</v>
      </c>
      <c r="AE332" s="138">
        <f t="shared" si="164"/>
        <v>0</v>
      </c>
      <c r="AF332" s="138">
        <f t="shared" si="165"/>
        <v>0</v>
      </c>
      <c r="AG332" s="138">
        <f t="shared" si="166"/>
        <v>0</v>
      </c>
    </row>
    <row r="333" spans="1:33" s="136" customFormat="1" ht="12.75" customHeight="1" x14ac:dyDescent="0.2">
      <c r="A333" s="163"/>
      <c r="B333" s="164" t="s">
        <v>692</v>
      </c>
      <c r="C333" s="165" t="s">
        <v>693</v>
      </c>
      <c r="D333" s="163"/>
      <c r="E333" s="166"/>
      <c r="F333" s="137"/>
      <c r="G333" s="138"/>
      <c r="H333" s="138"/>
      <c r="I333" s="138"/>
      <c r="J333" s="138"/>
      <c r="K333" s="138"/>
      <c r="L333" s="137"/>
      <c r="M333" s="137"/>
      <c r="N333" s="137"/>
      <c r="O333" s="137"/>
      <c r="P333" s="137"/>
      <c r="Q333" s="137"/>
      <c r="R333" s="137"/>
      <c r="S333" s="137"/>
      <c r="T333" s="137"/>
      <c r="U333" s="137"/>
      <c r="V333" s="145"/>
      <c r="W333" s="137"/>
      <c r="X333" s="138"/>
      <c r="Y333" s="137"/>
      <c r="Z333" s="137"/>
      <c r="AA333" s="137"/>
      <c r="AB333" s="138"/>
      <c r="AC333" s="138"/>
      <c r="AD333" s="138"/>
      <c r="AE333" s="138"/>
      <c r="AF333" s="138"/>
      <c r="AG333" s="138"/>
    </row>
    <row r="334" spans="1:33" s="136" customFormat="1" ht="12.75" customHeight="1" x14ac:dyDescent="0.2">
      <c r="A334" s="167">
        <v>217</v>
      </c>
      <c r="B334" s="168" t="s">
        <v>694</v>
      </c>
      <c r="C334" s="169" t="s">
        <v>695</v>
      </c>
      <c r="D334" s="167" t="s">
        <v>6</v>
      </c>
      <c r="E334" s="170">
        <v>500</v>
      </c>
      <c r="F334" s="138"/>
      <c r="G334" s="147"/>
      <c r="H334" s="147"/>
      <c r="I334" s="147"/>
      <c r="J334" s="147"/>
      <c r="K334" s="138">
        <f t="shared" si="148"/>
        <v>0</v>
      </c>
      <c r="L334" s="138"/>
      <c r="M334" s="138">
        <f>G334*$G$3+H334*$H$3+I334*$I$3+J334*$J$3</f>
        <v>0</v>
      </c>
      <c r="N334" s="147"/>
      <c r="O334" s="147"/>
      <c r="P334" s="147"/>
      <c r="Q334" s="138">
        <f t="shared" si="149"/>
        <v>0</v>
      </c>
      <c r="R334" s="138"/>
      <c r="S334" s="138">
        <f>Q334*$S$3</f>
        <v>0</v>
      </c>
      <c r="T334" s="138">
        <f>(Q334+S334)*$T$3</f>
        <v>0</v>
      </c>
      <c r="U334" s="138">
        <f t="shared" si="150"/>
        <v>0</v>
      </c>
      <c r="V334" s="145"/>
      <c r="W334" s="138">
        <f>K334*E334</f>
        <v>0</v>
      </c>
      <c r="X334" s="138">
        <f>M334*E334</f>
        <v>0</v>
      </c>
      <c r="Y334" s="138">
        <f>(N334+O334+P334)*E334</f>
        <v>0</v>
      </c>
      <c r="Z334" s="138">
        <f>S334*E334</f>
        <v>0</v>
      </c>
      <c r="AA334" s="138">
        <f>T334*E334</f>
        <v>0</v>
      </c>
      <c r="AB334" s="138">
        <f t="shared" si="151"/>
        <v>0</v>
      </c>
      <c r="AC334" s="138"/>
      <c r="AD334" s="138">
        <f t="shared" ref="AD334:AD368" si="167">G334*$E334</f>
        <v>0</v>
      </c>
      <c r="AE334" s="138">
        <f t="shared" ref="AE334:AE368" si="168">H334*$E334</f>
        <v>0</v>
      </c>
      <c r="AF334" s="138">
        <f t="shared" ref="AF334:AF368" si="169">I334*$E334</f>
        <v>0</v>
      </c>
      <c r="AG334" s="138">
        <f t="shared" ref="AG334:AG368" si="170">J334*$E334</f>
        <v>0</v>
      </c>
    </row>
    <row r="335" spans="1:33" s="136" customFormat="1" ht="12.75" customHeight="1" x14ac:dyDescent="0.2">
      <c r="A335" s="167">
        <v>218</v>
      </c>
      <c r="B335" s="168" t="s">
        <v>696</v>
      </c>
      <c r="C335" s="169" t="s">
        <v>697</v>
      </c>
      <c r="D335" s="167" t="s">
        <v>6</v>
      </c>
      <c r="E335" s="170">
        <v>500</v>
      </c>
      <c r="F335" s="138"/>
      <c r="G335" s="147"/>
      <c r="H335" s="147"/>
      <c r="I335" s="147"/>
      <c r="J335" s="147"/>
      <c r="K335" s="138">
        <f t="shared" ref="K335:K368" si="171">SUM(G335:J335)</f>
        <v>0</v>
      </c>
      <c r="L335" s="138"/>
      <c r="M335" s="138">
        <f>G335*$G$3+H335*$H$3+I335*$I$3+J335*$J$3</f>
        <v>0</v>
      </c>
      <c r="N335" s="147"/>
      <c r="O335" s="147"/>
      <c r="P335" s="147"/>
      <c r="Q335" s="138">
        <f t="shared" ref="Q335:Q368" si="172">SUM(M335:P335)</f>
        <v>0</v>
      </c>
      <c r="R335" s="138"/>
      <c r="S335" s="138">
        <f>Q335*$S$3</f>
        <v>0</v>
      </c>
      <c r="T335" s="138">
        <f>(Q335+S335)*$T$3</f>
        <v>0</v>
      </c>
      <c r="U335" s="138">
        <f t="shared" ref="U335:U368" si="173">Q335+S335+T335</f>
        <v>0</v>
      </c>
      <c r="V335" s="145"/>
      <c r="W335" s="138">
        <f>K335*E335</f>
        <v>0</v>
      </c>
      <c r="X335" s="138">
        <f>M335*E335</f>
        <v>0</v>
      </c>
      <c r="Y335" s="138">
        <f>(N335+O335+P335)*E335</f>
        <v>0</v>
      </c>
      <c r="Z335" s="138">
        <f>S335*E335</f>
        <v>0</v>
      </c>
      <c r="AA335" s="138">
        <f>T335*E335</f>
        <v>0</v>
      </c>
      <c r="AB335" s="138">
        <f t="shared" si="151"/>
        <v>0</v>
      </c>
      <c r="AC335" s="138"/>
      <c r="AD335" s="138">
        <f t="shared" si="167"/>
        <v>0</v>
      </c>
      <c r="AE335" s="138">
        <f t="shared" si="168"/>
        <v>0</v>
      </c>
      <c r="AF335" s="138">
        <f t="shared" si="169"/>
        <v>0</v>
      </c>
      <c r="AG335" s="138">
        <f t="shared" si="170"/>
        <v>0</v>
      </c>
    </row>
    <row r="336" spans="1:33" s="136" customFormat="1" ht="12.75" customHeight="1" x14ac:dyDescent="0.2">
      <c r="A336" s="167">
        <v>219</v>
      </c>
      <c r="B336" s="168" t="s">
        <v>698</v>
      </c>
      <c r="C336" s="169" t="s">
        <v>699</v>
      </c>
      <c r="D336" s="167" t="s">
        <v>6</v>
      </c>
      <c r="E336" s="170">
        <v>150</v>
      </c>
      <c r="F336" s="138"/>
      <c r="G336" s="147"/>
      <c r="H336" s="147"/>
      <c r="I336" s="147"/>
      <c r="J336" s="147"/>
      <c r="K336" s="138">
        <f t="shared" si="171"/>
        <v>0</v>
      </c>
      <c r="L336" s="138"/>
      <c r="M336" s="138">
        <f>G336*$G$3+H336*$H$3+I336*$I$3+J336*$J$3</f>
        <v>0</v>
      </c>
      <c r="N336" s="147"/>
      <c r="O336" s="147"/>
      <c r="P336" s="147"/>
      <c r="Q336" s="138">
        <f t="shared" si="172"/>
        <v>0</v>
      </c>
      <c r="R336" s="138"/>
      <c r="S336" s="138">
        <f>Q336*$S$3</f>
        <v>0</v>
      </c>
      <c r="T336" s="138">
        <f>(Q336+S336)*$T$3</f>
        <v>0</v>
      </c>
      <c r="U336" s="138">
        <f t="shared" si="173"/>
        <v>0</v>
      </c>
      <c r="V336" s="145"/>
      <c r="W336" s="138">
        <f>K336*E336</f>
        <v>0</v>
      </c>
      <c r="X336" s="138">
        <f>M336*E336</f>
        <v>0</v>
      </c>
      <c r="Y336" s="138">
        <f>(N336+O336+P336)*E336</f>
        <v>0</v>
      </c>
      <c r="Z336" s="138">
        <f>S336*E336</f>
        <v>0</v>
      </c>
      <c r="AA336" s="138">
        <f>T336*E336</f>
        <v>0</v>
      </c>
      <c r="AB336" s="138">
        <f t="shared" ref="AB336:AB368" si="174">SUM(X336:AA336)</f>
        <v>0</v>
      </c>
      <c r="AC336" s="138"/>
      <c r="AD336" s="138">
        <f t="shared" si="167"/>
        <v>0</v>
      </c>
      <c r="AE336" s="138">
        <f t="shared" si="168"/>
        <v>0</v>
      </c>
      <c r="AF336" s="138">
        <f t="shared" si="169"/>
        <v>0</v>
      </c>
      <c r="AG336" s="138">
        <f t="shared" si="170"/>
        <v>0</v>
      </c>
    </row>
    <row r="337" spans="1:34" s="136" customFormat="1" ht="12.75" customHeight="1" x14ac:dyDescent="0.2">
      <c r="A337" s="167">
        <v>220</v>
      </c>
      <c r="B337" s="168" t="s">
        <v>700</v>
      </c>
      <c r="C337" s="169" t="s">
        <v>701</v>
      </c>
      <c r="D337" s="167" t="s">
        <v>6</v>
      </c>
      <c r="E337" s="170">
        <v>200</v>
      </c>
      <c r="F337" s="138"/>
      <c r="G337" s="147"/>
      <c r="H337" s="147"/>
      <c r="I337" s="147"/>
      <c r="J337" s="147"/>
      <c r="K337" s="138">
        <f t="shared" si="171"/>
        <v>0</v>
      </c>
      <c r="L337" s="138"/>
      <c r="M337" s="138">
        <f>G337*$G$3+H337*$H$3+I337*$I$3+J337*$J$3</f>
        <v>0</v>
      </c>
      <c r="N337" s="147"/>
      <c r="O337" s="147"/>
      <c r="P337" s="147"/>
      <c r="Q337" s="138">
        <f t="shared" si="172"/>
        <v>0</v>
      </c>
      <c r="R337" s="138"/>
      <c r="S337" s="138">
        <f>Q337*$S$3</f>
        <v>0</v>
      </c>
      <c r="T337" s="138">
        <f>(Q337+S337)*$T$3</f>
        <v>0</v>
      </c>
      <c r="U337" s="138">
        <f t="shared" si="173"/>
        <v>0</v>
      </c>
      <c r="V337" s="145"/>
      <c r="W337" s="138">
        <f>K337*E337</f>
        <v>0</v>
      </c>
      <c r="X337" s="138">
        <f>M337*E337</f>
        <v>0</v>
      </c>
      <c r="Y337" s="138">
        <f>(N337+O337+P337)*E337</f>
        <v>0</v>
      </c>
      <c r="Z337" s="138">
        <f>S337*E337</f>
        <v>0</v>
      </c>
      <c r="AA337" s="138">
        <f>T337*E337</f>
        <v>0</v>
      </c>
      <c r="AB337" s="138">
        <f t="shared" si="174"/>
        <v>0</v>
      </c>
      <c r="AC337" s="138"/>
      <c r="AD337" s="138">
        <f t="shared" si="167"/>
        <v>0</v>
      </c>
      <c r="AE337" s="138">
        <f t="shared" si="168"/>
        <v>0</v>
      </c>
      <c r="AF337" s="138">
        <f t="shared" si="169"/>
        <v>0</v>
      </c>
      <c r="AG337" s="138">
        <f t="shared" si="170"/>
        <v>0</v>
      </c>
    </row>
    <row r="338" spans="1:34" s="136" customFormat="1" ht="12.75" customHeight="1" x14ac:dyDescent="0.2">
      <c r="A338" s="163"/>
      <c r="B338" s="164" t="s">
        <v>702</v>
      </c>
      <c r="C338" s="165" t="s">
        <v>703</v>
      </c>
      <c r="D338" s="163"/>
      <c r="E338" s="166"/>
      <c r="F338" s="138"/>
      <c r="G338" s="159"/>
      <c r="H338" s="159"/>
      <c r="I338" s="159"/>
      <c r="J338" s="159"/>
      <c r="K338" s="159"/>
      <c r="L338" s="159"/>
      <c r="M338" s="159"/>
      <c r="N338" s="159"/>
      <c r="O338" s="159"/>
      <c r="P338" s="159"/>
      <c r="Q338" s="159"/>
      <c r="R338" s="159"/>
      <c r="S338" s="159"/>
      <c r="T338" s="159"/>
      <c r="U338" s="159"/>
      <c r="V338" s="160"/>
      <c r="W338" s="159"/>
      <c r="X338" s="159"/>
      <c r="Y338" s="159"/>
      <c r="Z338" s="159"/>
      <c r="AA338" s="159"/>
      <c r="AB338" s="159"/>
      <c r="AC338" s="159"/>
      <c r="AD338" s="159"/>
      <c r="AE338" s="159"/>
      <c r="AF338" s="159"/>
      <c r="AG338" s="159"/>
      <c r="AH338" s="161"/>
    </row>
    <row r="339" spans="1:34" s="136" customFormat="1" ht="12.75" customHeight="1" x14ac:dyDescent="0.2">
      <c r="A339" s="167">
        <v>221</v>
      </c>
      <c r="B339" s="168" t="s">
        <v>704</v>
      </c>
      <c r="C339" s="169" t="s">
        <v>705</v>
      </c>
      <c r="D339" s="167" t="s">
        <v>6</v>
      </c>
      <c r="E339" s="170">
        <v>100</v>
      </c>
      <c r="F339" s="138"/>
      <c r="G339" s="147"/>
      <c r="H339" s="147"/>
      <c r="I339" s="147"/>
      <c r="J339" s="147"/>
      <c r="K339" s="138">
        <f t="shared" si="171"/>
        <v>0</v>
      </c>
      <c r="L339" s="138"/>
      <c r="M339" s="138">
        <f>G339*$G$3+H339*$H$3+I339*$I$3+J339*$J$3</f>
        <v>0</v>
      </c>
      <c r="N339" s="147"/>
      <c r="O339" s="147"/>
      <c r="P339" s="147"/>
      <c r="Q339" s="138">
        <f t="shared" si="172"/>
        <v>0</v>
      </c>
      <c r="R339" s="138"/>
      <c r="S339" s="138">
        <f>Q339*$S$3</f>
        <v>0</v>
      </c>
      <c r="T339" s="138">
        <f>(Q339+S339)*$T$3</f>
        <v>0</v>
      </c>
      <c r="U339" s="138">
        <f t="shared" si="173"/>
        <v>0</v>
      </c>
      <c r="V339" s="145"/>
      <c r="W339" s="138">
        <f>K339*E339</f>
        <v>0</v>
      </c>
      <c r="X339" s="138">
        <f>M339*E339</f>
        <v>0</v>
      </c>
      <c r="Y339" s="138">
        <f>(N339+O339+P339)*E339</f>
        <v>0</v>
      </c>
      <c r="Z339" s="138">
        <f>S339*E339</f>
        <v>0</v>
      </c>
      <c r="AA339" s="138">
        <f>T339*E339</f>
        <v>0</v>
      </c>
      <c r="AB339" s="138">
        <f t="shared" si="174"/>
        <v>0</v>
      </c>
      <c r="AC339" s="138"/>
      <c r="AD339" s="138">
        <f t="shared" si="167"/>
        <v>0</v>
      </c>
      <c r="AE339" s="138">
        <f t="shared" si="168"/>
        <v>0</v>
      </c>
      <c r="AF339" s="138">
        <f t="shared" si="169"/>
        <v>0</v>
      </c>
      <c r="AG339" s="138">
        <f t="shared" si="170"/>
        <v>0</v>
      </c>
    </row>
    <row r="340" spans="1:34" s="136" customFormat="1" ht="12.75" customHeight="1" x14ac:dyDescent="0.2">
      <c r="A340" s="163"/>
      <c r="B340" s="164" t="s">
        <v>706</v>
      </c>
      <c r="C340" s="165" t="s">
        <v>707</v>
      </c>
      <c r="D340" s="163"/>
      <c r="E340" s="166"/>
      <c r="F340" s="137"/>
      <c r="G340" s="138"/>
      <c r="H340" s="138"/>
      <c r="I340" s="138"/>
      <c r="J340" s="138"/>
      <c r="K340" s="138"/>
      <c r="L340" s="137"/>
      <c r="M340" s="137"/>
      <c r="N340" s="137"/>
      <c r="O340" s="137"/>
      <c r="P340" s="137"/>
      <c r="Q340" s="137"/>
      <c r="R340" s="137"/>
      <c r="S340" s="137"/>
      <c r="T340" s="137"/>
      <c r="U340" s="137"/>
      <c r="V340" s="145"/>
      <c r="W340" s="137"/>
      <c r="X340" s="138"/>
      <c r="Y340" s="137"/>
      <c r="Z340" s="137"/>
      <c r="AA340" s="137"/>
      <c r="AB340" s="138"/>
      <c r="AC340" s="138"/>
      <c r="AD340" s="138"/>
      <c r="AE340" s="138"/>
      <c r="AF340" s="138"/>
      <c r="AG340" s="138"/>
    </row>
    <row r="341" spans="1:34" s="136" customFormat="1" ht="12.75" customHeight="1" x14ac:dyDescent="0.2">
      <c r="A341" s="167">
        <v>222</v>
      </c>
      <c r="B341" s="168" t="s">
        <v>708</v>
      </c>
      <c r="C341" s="169" t="s">
        <v>709</v>
      </c>
      <c r="D341" s="167" t="s">
        <v>6</v>
      </c>
      <c r="E341" s="170">
        <v>300</v>
      </c>
      <c r="F341" s="138"/>
      <c r="G341" s="147"/>
      <c r="H341" s="147"/>
      <c r="I341" s="147"/>
      <c r="J341" s="147"/>
      <c r="K341" s="138">
        <f t="shared" si="171"/>
        <v>0</v>
      </c>
      <c r="L341" s="138"/>
      <c r="M341" s="138">
        <f>G341*$G$3+H341*$H$3+I341*$I$3+J341*$J$3</f>
        <v>0</v>
      </c>
      <c r="N341" s="147"/>
      <c r="O341" s="147"/>
      <c r="P341" s="147"/>
      <c r="Q341" s="138">
        <f t="shared" si="172"/>
        <v>0</v>
      </c>
      <c r="R341" s="138"/>
      <c r="S341" s="138">
        <f>Q341*$S$3</f>
        <v>0</v>
      </c>
      <c r="T341" s="138">
        <f>(Q341+S341)*$T$3</f>
        <v>0</v>
      </c>
      <c r="U341" s="138">
        <f t="shared" si="173"/>
        <v>0</v>
      </c>
      <c r="V341" s="145"/>
      <c r="W341" s="138">
        <f>K341*E341</f>
        <v>0</v>
      </c>
      <c r="X341" s="138">
        <f>M341*E341</f>
        <v>0</v>
      </c>
      <c r="Y341" s="138">
        <f>(N341+O341+P341)*E341</f>
        <v>0</v>
      </c>
      <c r="Z341" s="138">
        <f>S341*E341</f>
        <v>0</v>
      </c>
      <c r="AA341" s="138">
        <f>T341*E341</f>
        <v>0</v>
      </c>
      <c r="AB341" s="138">
        <f t="shared" si="174"/>
        <v>0</v>
      </c>
      <c r="AC341" s="138"/>
      <c r="AD341" s="138">
        <f t="shared" si="167"/>
        <v>0</v>
      </c>
      <c r="AE341" s="138">
        <f t="shared" si="168"/>
        <v>0</v>
      </c>
      <c r="AF341" s="138">
        <f t="shared" si="169"/>
        <v>0</v>
      </c>
      <c r="AG341" s="138">
        <f t="shared" si="170"/>
        <v>0</v>
      </c>
    </row>
    <row r="342" spans="1:34" s="136" customFormat="1" ht="12.75" customHeight="1" x14ac:dyDescent="0.2">
      <c r="A342" s="163"/>
      <c r="B342" s="164" t="s">
        <v>115</v>
      </c>
      <c r="C342" s="165" t="s">
        <v>116</v>
      </c>
      <c r="D342" s="163"/>
      <c r="E342" s="166"/>
      <c r="F342" s="137"/>
      <c r="G342" s="138"/>
      <c r="H342" s="138"/>
      <c r="I342" s="138"/>
      <c r="J342" s="138"/>
      <c r="K342" s="138"/>
      <c r="L342" s="137"/>
      <c r="M342" s="137"/>
      <c r="N342" s="137"/>
      <c r="O342" s="137"/>
      <c r="P342" s="137"/>
      <c r="Q342" s="137"/>
      <c r="R342" s="137"/>
      <c r="S342" s="137"/>
      <c r="T342" s="137"/>
      <c r="U342" s="137"/>
      <c r="V342" s="145"/>
      <c r="W342" s="137"/>
      <c r="X342" s="138"/>
      <c r="Y342" s="137"/>
      <c r="Z342" s="137"/>
      <c r="AA342" s="137"/>
      <c r="AB342" s="138"/>
      <c r="AC342" s="138"/>
      <c r="AD342" s="138"/>
      <c r="AE342" s="138"/>
      <c r="AF342" s="138"/>
      <c r="AG342" s="138"/>
    </row>
    <row r="343" spans="1:34" s="136" customFormat="1" ht="12.75" customHeight="1" x14ac:dyDescent="0.2">
      <c r="A343" s="167">
        <v>223</v>
      </c>
      <c r="B343" s="168" t="s">
        <v>117</v>
      </c>
      <c r="C343" s="169" t="s">
        <v>114</v>
      </c>
      <c r="D343" s="167" t="s">
        <v>6</v>
      </c>
      <c r="E343" s="170">
        <v>350</v>
      </c>
      <c r="F343" s="138"/>
      <c r="G343" s="147"/>
      <c r="H343" s="147"/>
      <c r="I343" s="147"/>
      <c r="J343" s="147"/>
      <c r="K343" s="138">
        <f t="shared" si="171"/>
        <v>0</v>
      </c>
      <c r="L343" s="138"/>
      <c r="M343" s="138">
        <f>G343*$G$3+H343*$H$3+I343*$I$3+J343*$J$3</f>
        <v>0</v>
      </c>
      <c r="N343" s="147"/>
      <c r="O343" s="147"/>
      <c r="P343" s="147"/>
      <c r="Q343" s="138">
        <f t="shared" si="172"/>
        <v>0</v>
      </c>
      <c r="R343" s="138"/>
      <c r="S343" s="138">
        <f>Q343*$S$3</f>
        <v>0</v>
      </c>
      <c r="T343" s="138">
        <f>(Q343+S343)*$T$3</f>
        <v>0</v>
      </c>
      <c r="U343" s="138">
        <f t="shared" si="173"/>
        <v>0</v>
      </c>
      <c r="V343" s="145"/>
      <c r="W343" s="138">
        <f>K343*E343</f>
        <v>0</v>
      </c>
      <c r="X343" s="138">
        <f>M343*E343</f>
        <v>0</v>
      </c>
      <c r="Y343" s="138">
        <f>(N343+O343+P343)*E343</f>
        <v>0</v>
      </c>
      <c r="Z343" s="138">
        <f>S343*E343</f>
        <v>0</v>
      </c>
      <c r="AA343" s="138">
        <f>T343*E343</f>
        <v>0</v>
      </c>
      <c r="AB343" s="138">
        <f t="shared" si="174"/>
        <v>0</v>
      </c>
      <c r="AC343" s="138"/>
      <c r="AD343" s="138">
        <f t="shared" si="167"/>
        <v>0</v>
      </c>
      <c r="AE343" s="138">
        <f t="shared" si="168"/>
        <v>0</v>
      </c>
      <c r="AF343" s="138">
        <f t="shared" si="169"/>
        <v>0</v>
      </c>
      <c r="AG343" s="138">
        <f t="shared" si="170"/>
        <v>0</v>
      </c>
    </row>
    <row r="344" spans="1:34" s="136" customFormat="1" ht="12.75" customHeight="1" x14ac:dyDescent="0.2">
      <c r="A344" s="167">
        <v>224</v>
      </c>
      <c r="B344" s="168" t="s">
        <v>710</v>
      </c>
      <c r="C344" s="169" t="s">
        <v>118</v>
      </c>
      <c r="D344" s="167" t="s">
        <v>6</v>
      </c>
      <c r="E344" s="170">
        <v>150</v>
      </c>
      <c r="F344" s="138"/>
      <c r="G344" s="147"/>
      <c r="H344" s="147"/>
      <c r="I344" s="147"/>
      <c r="J344" s="147"/>
      <c r="K344" s="138">
        <f t="shared" si="171"/>
        <v>0</v>
      </c>
      <c r="L344" s="138"/>
      <c r="M344" s="138">
        <f>G344*$G$3+H344*$H$3+I344*$I$3+J344*$J$3</f>
        <v>0</v>
      </c>
      <c r="N344" s="147"/>
      <c r="O344" s="147"/>
      <c r="P344" s="147"/>
      <c r="Q344" s="138">
        <f t="shared" si="172"/>
        <v>0</v>
      </c>
      <c r="R344" s="138"/>
      <c r="S344" s="138">
        <f>Q344*$S$3</f>
        <v>0</v>
      </c>
      <c r="T344" s="138">
        <f>(Q344+S344)*$T$3</f>
        <v>0</v>
      </c>
      <c r="U344" s="138">
        <f t="shared" si="173"/>
        <v>0</v>
      </c>
      <c r="V344" s="145"/>
      <c r="W344" s="138">
        <f>K344*E344</f>
        <v>0</v>
      </c>
      <c r="X344" s="138">
        <f>M344*E344</f>
        <v>0</v>
      </c>
      <c r="Y344" s="138">
        <f>(N344+O344+P344)*E344</f>
        <v>0</v>
      </c>
      <c r="Z344" s="138">
        <f>S344*E344</f>
        <v>0</v>
      </c>
      <c r="AA344" s="138">
        <f>T344*E344</f>
        <v>0</v>
      </c>
      <c r="AB344" s="138">
        <f t="shared" si="174"/>
        <v>0</v>
      </c>
      <c r="AC344" s="138"/>
      <c r="AD344" s="138">
        <f t="shared" si="167"/>
        <v>0</v>
      </c>
      <c r="AE344" s="138">
        <f t="shared" si="168"/>
        <v>0</v>
      </c>
      <c r="AF344" s="138">
        <f t="shared" si="169"/>
        <v>0</v>
      </c>
      <c r="AG344" s="138">
        <f t="shared" si="170"/>
        <v>0</v>
      </c>
    </row>
    <row r="345" spans="1:34" s="136" customFormat="1" ht="12.75" customHeight="1" x14ac:dyDescent="0.2">
      <c r="A345" s="163"/>
      <c r="B345" s="164" t="s">
        <v>711</v>
      </c>
      <c r="C345" s="165" t="s">
        <v>712</v>
      </c>
      <c r="D345" s="163"/>
      <c r="E345" s="166"/>
      <c r="F345" s="137"/>
      <c r="G345" s="138"/>
      <c r="H345" s="138"/>
      <c r="I345" s="138"/>
      <c r="J345" s="138"/>
      <c r="K345" s="138"/>
      <c r="L345" s="137"/>
      <c r="M345" s="137"/>
      <c r="N345" s="137"/>
      <c r="O345" s="137"/>
      <c r="P345" s="137"/>
      <c r="Q345" s="137"/>
      <c r="R345" s="137"/>
      <c r="S345" s="137"/>
      <c r="T345" s="137"/>
      <c r="U345" s="137"/>
      <c r="V345" s="145"/>
      <c r="W345" s="137"/>
      <c r="X345" s="138"/>
      <c r="Y345" s="137"/>
      <c r="Z345" s="137"/>
      <c r="AA345" s="137"/>
      <c r="AB345" s="138"/>
      <c r="AC345" s="138"/>
      <c r="AD345" s="138"/>
      <c r="AE345" s="138"/>
      <c r="AF345" s="138"/>
      <c r="AG345" s="138"/>
    </row>
    <row r="346" spans="1:34" s="136" customFormat="1" ht="12.75" customHeight="1" x14ac:dyDescent="0.2">
      <c r="A346" s="167">
        <v>225</v>
      </c>
      <c r="B346" s="168" t="s">
        <v>713</v>
      </c>
      <c r="C346" s="169" t="s">
        <v>714</v>
      </c>
      <c r="D346" s="167" t="s">
        <v>6</v>
      </c>
      <c r="E346" s="170">
        <v>60</v>
      </c>
      <c r="F346" s="138"/>
      <c r="G346" s="147"/>
      <c r="H346" s="147"/>
      <c r="I346" s="147"/>
      <c r="J346" s="147"/>
      <c r="K346" s="138">
        <f t="shared" si="171"/>
        <v>0</v>
      </c>
      <c r="L346" s="138"/>
      <c r="M346" s="138">
        <f>G346*$G$3+H346*$H$3+I346*$I$3+J346*$J$3</f>
        <v>0</v>
      </c>
      <c r="N346" s="147"/>
      <c r="O346" s="147"/>
      <c r="P346" s="147"/>
      <c r="Q346" s="138">
        <f t="shared" si="172"/>
        <v>0</v>
      </c>
      <c r="R346" s="138"/>
      <c r="S346" s="138">
        <f>Q346*$S$3</f>
        <v>0</v>
      </c>
      <c r="T346" s="138">
        <f>(Q346+S346)*$T$3</f>
        <v>0</v>
      </c>
      <c r="U346" s="138">
        <f t="shared" si="173"/>
        <v>0</v>
      </c>
      <c r="V346" s="145"/>
      <c r="W346" s="138">
        <f>K346*E346</f>
        <v>0</v>
      </c>
      <c r="X346" s="138">
        <f>M346*E346</f>
        <v>0</v>
      </c>
      <c r="Y346" s="138">
        <f>(N346+O346+P346)*E346</f>
        <v>0</v>
      </c>
      <c r="Z346" s="138">
        <f>S346*E346</f>
        <v>0</v>
      </c>
      <c r="AA346" s="138">
        <f>T346*E346</f>
        <v>0</v>
      </c>
      <c r="AB346" s="138">
        <f t="shared" si="174"/>
        <v>0</v>
      </c>
      <c r="AC346" s="138"/>
      <c r="AD346" s="138">
        <f t="shared" si="167"/>
        <v>0</v>
      </c>
      <c r="AE346" s="138">
        <f t="shared" si="168"/>
        <v>0</v>
      </c>
      <c r="AF346" s="138">
        <f t="shared" si="169"/>
        <v>0</v>
      </c>
      <c r="AG346" s="138">
        <f t="shared" si="170"/>
        <v>0</v>
      </c>
    </row>
    <row r="347" spans="1:34" s="136" customFormat="1" ht="12.75" customHeight="1" x14ac:dyDescent="0.2">
      <c r="A347" s="163"/>
      <c r="B347" s="164" t="s">
        <v>715</v>
      </c>
      <c r="C347" s="165" t="s">
        <v>716</v>
      </c>
      <c r="D347" s="163"/>
      <c r="E347" s="166"/>
      <c r="F347" s="137"/>
      <c r="G347" s="138"/>
      <c r="H347" s="138"/>
      <c r="I347" s="138"/>
      <c r="J347" s="138"/>
      <c r="K347" s="138"/>
      <c r="L347" s="137"/>
      <c r="M347" s="137"/>
      <c r="N347" s="137"/>
      <c r="O347" s="137"/>
      <c r="P347" s="137"/>
      <c r="Q347" s="137"/>
      <c r="R347" s="137"/>
      <c r="S347" s="137"/>
      <c r="T347" s="137"/>
      <c r="U347" s="137"/>
      <c r="V347" s="145"/>
      <c r="W347" s="137"/>
      <c r="X347" s="138"/>
      <c r="Y347" s="137"/>
      <c r="Z347" s="137"/>
      <c r="AA347" s="137"/>
      <c r="AB347" s="138"/>
      <c r="AC347" s="138"/>
      <c r="AD347" s="138"/>
      <c r="AE347" s="138"/>
      <c r="AF347" s="138"/>
      <c r="AG347" s="138"/>
    </row>
    <row r="348" spans="1:34" s="136" customFormat="1" ht="12.75" customHeight="1" x14ac:dyDescent="0.2">
      <c r="A348" s="167">
        <v>226</v>
      </c>
      <c r="B348" s="168" t="s">
        <v>717</v>
      </c>
      <c r="C348" s="169" t="s">
        <v>718</v>
      </c>
      <c r="D348" s="167" t="s">
        <v>358</v>
      </c>
      <c r="E348" s="170">
        <v>60</v>
      </c>
      <c r="F348" s="138"/>
      <c r="G348" s="147"/>
      <c r="H348" s="147"/>
      <c r="I348" s="147"/>
      <c r="J348" s="147"/>
      <c r="K348" s="138">
        <f t="shared" si="171"/>
        <v>0</v>
      </c>
      <c r="L348" s="138"/>
      <c r="M348" s="138">
        <f>G348*$G$3+H348*$H$3+I348*$I$3+J348*$J$3</f>
        <v>0</v>
      </c>
      <c r="N348" s="147"/>
      <c r="O348" s="147"/>
      <c r="P348" s="147"/>
      <c r="Q348" s="138">
        <f t="shared" si="172"/>
        <v>0</v>
      </c>
      <c r="R348" s="138"/>
      <c r="S348" s="138">
        <f>Q348*$S$3</f>
        <v>0</v>
      </c>
      <c r="T348" s="138">
        <f>(Q348+S348)*$T$3</f>
        <v>0</v>
      </c>
      <c r="U348" s="138">
        <f t="shared" si="173"/>
        <v>0</v>
      </c>
      <c r="V348" s="145"/>
      <c r="W348" s="138">
        <f>K348*E348</f>
        <v>0</v>
      </c>
      <c r="X348" s="138">
        <f>M348*E348</f>
        <v>0</v>
      </c>
      <c r="Y348" s="138">
        <f>(N348+O348+P348)*E348</f>
        <v>0</v>
      </c>
      <c r="Z348" s="138">
        <f>S348*E348</f>
        <v>0</v>
      </c>
      <c r="AA348" s="138">
        <f>T348*E348</f>
        <v>0</v>
      </c>
      <c r="AB348" s="138">
        <f t="shared" si="174"/>
        <v>0</v>
      </c>
      <c r="AC348" s="138"/>
      <c r="AD348" s="138">
        <f t="shared" si="167"/>
        <v>0</v>
      </c>
      <c r="AE348" s="138">
        <f t="shared" si="168"/>
        <v>0</v>
      </c>
      <c r="AF348" s="138">
        <f t="shared" si="169"/>
        <v>0</v>
      </c>
      <c r="AG348" s="138">
        <f t="shared" si="170"/>
        <v>0</v>
      </c>
    </row>
    <row r="349" spans="1:34" s="136" customFormat="1" ht="12.75" customHeight="1" x14ac:dyDescent="0.2">
      <c r="A349" s="163"/>
      <c r="B349" s="164" t="s">
        <v>719</v>
      </c>
      <c r="C349" s="165" t="s">
        <v>720</v>
      </c>
      <c r="D349" s="163"/>
      <c r="E349" s="166"/>
      <c r="F349" s="138"/>
      <c r="G349" s="159"/>
      <c r="H349" s="159"/>
      <c r="I349" s="159"/>
      <c r="J349" s="159"/>
      <c r="K349" s="159"/>
      <c r="L349" s="159"/>
      <c r="M349" s="159"/>
      <c r="N349" s="159"/>
      <c r="O349" s="159"/>
      <c r="P349" s="159"/>
      <c r="Q349" s="159"/>
      <c r="R349" s="159"/>
      <c r="S349" s="159"/>
      <c r="T349" s="159"/>
      <c r="U349" s="159"/>
      <c r="V349" s="160"/>
      <c r="W349" s="159"/>
      <c r="X349" s="159"/>
      <c r="Y349" s="159"/>
      <c r="Z349" s="159"/>
      <c r="AA349" s="159"/>
      <c r="AB349" s="159"/>
      <c r="AC349" s="159"/>
      <c r="AD349" s="159"/>
      <c r="AE349" s="159"/>
      <c r="AF349" s="159"/>
      <c r="AG349" s="159"/>
      <c r="AH349" s="161"/>
    </row>
    <row r="350" spans="1:34" s="136" customFormat="1" ht="12.75" customHeight="1" x14ac:dyDescent="0.2">
      <c r="A350" s="167">
        <v>227</v>
      </c>
      <c r="B350" s="168" t="s">
        <v>721</v>
      </c>
      <c r="C350" s="169" t="s">
        <v>722</v>
      </c>
      <c r="D350" s="167" t="s">
        <v>6</v>
      </c>
      <c r="E350" s="170">
        <v>200</v>
      </c>
      <c r="F350" s="138"/>
      <c r="G350" s="147"/>
      <c r="H350" s="147"/>
      <c r="I350" s="147"/>
      <c r="J350" s="147"/>
      <c r="K350" s="138">
        <f t="shared" si="171"/>
        <v>0</v>
      </c>
      <c r="L350" s="138"/>
      <c r="M350" s="138">
        <f>G350*$G$3+H350*$H$3+I350*$I$3+J350*$J$3</f>
        <v>0</v>
      </c>
      <c r="N350" s="147"/>
      <c r="O350" s="147"/>
      <c r="P350" s="147"/>
      <c r="Q350" s="138">
        <f t="shared" si="172"/>
        <v>0</v>
      </c>
      <c r="R350" s="138"/>
      <c r="S350" s="138">
        <f>Q350*$S$3</f>
        <v>0</v>
      </c>
      <c r="T350" s="138">
        <f>(Q350+S350)*$T$3</f>
        <v>0</v>
      </c>
      <c r="U350" s="138">
        <f t="shared" si="173"/>
        <v>0</v>
      </c>
      <c r="V350" s="145"/>
      <c r="W350" s="138">
        <f>K350*E350</f>
        <v>0</v>
      </c>
      <c r="X350" s="138">
        <f>M350*E350</f>
        <v>0</v>
      </c>
      <c r="Y350" s="138">
        <f>(N350+O350+P350)*E350</f>
        <v>0</v>
      </c>
      <c r="Z350" s="138">
        <f>S350*E350</f>
        <v>0</v>
      </c>
      <c r="AA350" s="138">
        <f>T350*E350</f>
        <v>0</v>
      </c>
      <c r="AB350" s="138">
        <f t="shared" si="174"/>
        <v>0</v>
      </c>
      <c r="AC350" s="138"/>
      <c r="AD350" s="138">
        <f t="shared" si="167"/>
        <v>0</v>
      </c>
      <c r="AE350" s="138">
        <f t="shared" si="168"/>
        <v>0</v>
      </c>
      <c r="AF350" s="138">
        <f t="shared" si="169"/>
        <v>0</v>
      </c>
      <c r="AG350" s="138">
        <f t="shared" si="170"/>
        <v>0</v>
      </c>
    </row>
    <row r="351" spans="1:34" s="136" customFormat="1" ht="12.75" customHeight="1" x14ac:dyDescent="0.2">
      <c r="A351" s="167">
        <v>228</v>
      </c>
      <c r="B351" s="168" t="s">
        <v>723</v>
      </c>
      <c r="C351" s="169" t="s">
        <v>724</v>
      </c>
      <c r="D351" s="167" t="s">
        <v>6</v>
      </c>
      <c r="E351" s="170">
        <v>60</v>
      </c>
      <c r="F351" s="138"/>
      <c r="G351" s="147"/>
      <c r="H351" s="147"/>
      <c r="I351" s="147"/>
      <c r="J351" s="147"/>
      <c r="K351" s="138">
        <f t="shared" si="171"/>
        <v>0</v>
      </c>
      <c r="L351" s="138"/>
      <c r="M351" s="138">
        <f>G351*$G$3+H351*$H$3+I351*$I$3+J351*$J$3</f>
        <v>0</v>
      </c>
      <c r="N351" s="147"/>
      <c r="O351" s="147"/>
      <c r="P351" s="147"/>
      <c r="Q351" s="138">
        <f t="shared" si="172"/>
        <v>0</v>
      </c>
      <c r="R351" s="138"/>
      <c r="S351" s="138">
        <f>Q351*$S$3</f>
        <v>0</v>
      </c>
      <c r="T351" s="138">
        <f>(Q351+S351)*$T$3</f>
        <v>0</v>
      </c>
      <c r="U351" s="138">
        <f t="shared" si="173"/>
        <v>0</v>
      </c>
      <c r="V351" s="145"/>
      <c r="W351" s="138">
        <f>K351*E351</f>
        <v>0</v>
      </c>
      <c r="X351" s="138">
        <f>M351*E351</f>
        <v>0</v>
      </c>
      <c r="Y351" s="138">
        <f>(N351+O351+P351)*E351</f>
        <v>0</v>
      </c>
      <c r="Z351" s="138">
        <f>S351*E351</f>
        <v>0</v>
      </c>
      <c r="AA351" s="138">
        <f>T351*E351</f>
        <v>0</v>
      </c>
      <c r="AB351" s="138">
        <f t="shared" si="174"/>
        <v>0</v>
      </c>
      <c r="AC351" s="138"/>
      <c r="AD351" s="138">
        <f t="shared" si="167"/>
        <v>0</v>
      </c>
      <c r="AE351" s="138">
        <f t="shared" si="168"/>
        <v>0</v>
      </c>
      <c r="AF351" s="138">
        <f t="shared" si="169"/>
        <v>0</v>
      </c>
      <c r="AG351" s="138">
        <f t="shared" si="170"/>
        <v>0</v>
      </c>
    </row>
    <row r="352" spans="1:34" s="136" customFormat="1" ht="12.75" customHeight="1" x14ac:dyDescent="0.2">
      <c r="A352" s="163"/>
      <c r="B352" s="164" t="s">
        <v>725</v>
      </c>
      <c r="C352" s="165" t="s">
        <v>726</v>
      </c>
      <c r="D352" s="163"/>
      <c r="E352" s="166"/>
      <c r="F352" s="138"/>
      <c r="G352" s="159"/>
      <c r="H352" s="159"/>
      <c r="I352" s="159"/>
      <c r="J352" s="159"/>
      <c r="K352" s="159"/>
      <c r="L352" s="159"/>
      <c r="M352" s="159"/>
      <c r="N352" s="159"/>
      <c r="O352" s="159"/>
      <c r="P352" s="159"/>
      <c r="Q352" s="159"/>
      <c r="R352" s="159"/>
      <c r="S352" s="159"/>
      <c r="T352" s="159"/>
      <c r="U352" s="159"/>
      <c r="V352" s="160"/>
      <c r="W352" s="159"/>
      <c r="X352" s="159"/>
      <c r="Y352" s="159"/>
      <c r="Z352" s="159"/>
      <c r="AA352" s="159"/>
      <c r="AB352" s="159"/>
      <c r="AC352" s="159"/>
      <c r="AD352" s="159"/>
      <c r="AE352" s="159"/>
      <c r="AF352" s="159"/>
      <c r="AG352" s="159"/>
    </row>
    <row r="353" spans="1:33" s="136" customFormat="1" ht="12.75" customHeight="1" x14ac:dyDescent="0.2">
      <c r="A353" s="167">
        <v>229</v>
      </c>
      <c r="B353" s="168" t="s">
        <v>727</v>
      </c>
      <c r="C353" s="169" t="s">
        <v>724</v>
      </c>
      <c r="D353" s="167" t="s">
        <v>6</v>
      </c>
      <c r="E353" s="170">
        <v>30</v>
      </c>
      <c r="F353" s="138"/>
      <c r="G353" s="147"/>
      <c r="H353" s="147"/>
      <c r="I353" s="147"/>
      <c r="J353" s="147"/>
      <c r="K353" s="138">
        <f t="shared" si="171"/>
        <v>0</v>
      </c>
      <c r="L353" s="139"/>
      <c r="M353" s="138">
        <f>G353*$G$3+H353*$H$3+I353*$I$3+J353*$J$3</f>
        <v>0</v>
      </c>
      <c r="N353" s="147"/>
      <c r="O353" s="147"/>
      <c r="P353" s="147"/>
      <c r="Q353" s="138">
        <f t="shared" si="172"/>
        <v>0</v>
      </c>
      <c r="R353" s="138"/>
      <c r="S353" s="138">
        <f>Q353*$S$3</f>
        <v>0</v>
      </c>
      <c r="T353" s="138">
        <f>(Q353+S353)*$T$3</f>
        <v>0</v>
      </c>
      <c r="U353" s="138">
        <f t="shared" si="173"/>
        <v>0</v>
      </c>
      <c r="V353" s="145"/>
      <c r="W353" s="138">
        <f>K353*E353</f>
        <v>0</v>
      </c>
      <c r="X353" s="138">
        <f>M353*E353</f>
        <v>0</v>
      </c>
      <c r="Y353" s="138">
        <f>(N353+O353+P353)*E353</f>
        <v>0</v>
      </c>
      <c r="Z353" s="138">
        <f>S353*E353</f>
        <v>0</v>
      </c>
      <c r="AA353" s="138">
        <f>T353*E353</f>
        <v>0</v>
      </c>
      <c r="AB353" s="138">
        <f t="shared" si="174"/>
        <v>0</v>
      </c>
      <c r="AC353" s="138"/>
      <c r="AD353" s="138">
        <f t="shared" si="167"/>
        <v>0</v>
      </c>
      <c r="AE353" s="138">
        <f t="shared" si="168"/>
        <v>0</v>
      </c>
      <c r="AF353" s="138">
        <f t="shared" si="169"/>
        <v>0</v>
      </c>
      <c r="AG353" s="138">
        <f t="shared" si="170"/>
        <v>0</v>
      </c>
    </row>
    <row r="354" spans="1:33" s="136" customFormat="1" ht="12.75" customHeight="1" x14ac:dyDescent="0.2">
      <c r="A354" s="163"/>
      <c r="B354" s="164" t="s">
        <v>112</v>
      </c>
      <c r="C354" s="165" t="s">
        <v>728</v>
      </c>
      <c r="D354" s="163"/>
      <c r="E354" s="166"/>
      <c r="F354" s="138"/>
      <c r="G354" s="159"/>
      <c r="H354" s="159"/>
      <c r="I354" s="159"/>
      <c r="J354" s="159"/>
      <c r="K354" s="159"/>
      <c r="L354" s="159"/>
      <c r="M354" s="159"/>
      <c r="N354" s="159"/>
      <c r="O354" s="159"/>
      <c r="P354" s="159"/>
      <c r="Q354" s="159"/>
      <c r="R354" s="159"/>
      <c r="S354" s="159"/>
      <c r="T354" s="159"/>
      <c r="U354" s="159"/>
      <c r="V354" s="160"/>
      <c r="W354" s="159"/>
      <c r="X354" s="159"/>
      <c r="Y354" s="159"/>
      <c r="Z354" s="159"/>
      <c r="AA354" s="159"/>
      <c r="AB354" s="159"/>
      <c r="AC354" s="159"/>
      <c r="AD354" s="159"/>
      <c r="AE354" s="159"/>
      <c r="AF354" s="159"/>
      <c r="AG354" s="159"/>
    </row>
    <row r="355" spans="1:33" s="136" customFormat="1" ht="12.75" customHeight="1" x14ac:dyDescent="0.2">
      <c r="A355" s="167">
        <v>230</v>
      </c>
      <c r="B355" s="168" t="s">
        <v>94</v>
      </c>
      <c r="C355" s="169" t="s">
        <v>7</v>
      </c>
      <c r="D355" s="167" t="s">
        <v>358</v>
      </c>
      <c r="E355" s="170">
        <v>14</v>
      </c>
      <c r="F355" s="138"/>
      <c r="G355" s="147"/>
      <c r="H355" s="147"/>
      <c r="I355" s="147"/>
      <c r="J355" s="147"/>
      <c r="K355" s="138">
        <f t="shared" si="171"/>
        <v>0</v>
      </c>
      <c r="L355" s="138"/>
      <c r="M355" s="138">
        <f>G355*$G$3+H355*$H$3+I355*$I$3+J355*$J$3</f>
        <v>0</v>
      </c>
      <c r="N355" s="147"/>
      <c r="O355" s="147"/>
      <c r="P355" s="147"/>
      <c r="Q355" s="138">
        <f t="shared" si="172"/>
        <v>0</v>
      </c>
      <c r="R355" s="138"/>
      <c r="S355" s="138">
        <f>Q355*$S$3</f>
        <v>0</v>
      </c>
      <c r="T355" s="138">
        <f>(Q355+S355)*$T$3</f>
        <v>0</v>
      </c>
      <c r="U355" s="138">
        <f t="shared" si="173"/>
        <v>0</v>
      </c>
      <c r="V355" s="145"/>
      <c r="W355" s="138">
        <f>K355*E355</f>
        <v>0</v>
      </c>
      <c r="X355" s="138">
        <f>M355*E355</f>
        <v>0</v>
      </c>
      <c r="Y355" s="138">
        <f>(N355+O355+P355)*E355</f>
        <v>0</v>
      </c>
      <c r="Z355" s="138">
        <f>S355*E355</f>
        <v>0</v>
      </c>
      <c r="AA355" s="138">
        <f>T355*E355</f>
        <v>0</v>
      </c>
      <c r="AB355" s="138">
        <f t="shared" si="174"/>
        <v>0</v>
      </c>
      <c r="AC355" s="138"/>
      <c r="AD355" s="138">
        <f t="shared" si="167"/>
        <v>0</v>
      </c>
      <c r="AE355" s="138">
        <f t="shared" si="168"/>
        <v>0</v>
      </c>
      <c r="AF355" s="138">
        <f t="shared" si="169"/>
        <v>0</v>
      </c>
      <c r="AG355" s="138">
        <f t="shared" si="170"/>
        <v>0</v>
      </c>
    </row>
    <row r="356" spans="1:33" s="136" customFormat="1" ht="12.75" customHeight="1" x14ac:dyDescent="0.2">
      <c r="A356" s="163"/>
      <c r="B356" s="164" t="s">
        <v>729</v>
      </c>
      <c r="C356" s="165" t="s">
        <v>730</v>
      </c>
      <c r="D356" s="163"/>
      <c r="E356" s="166"/>
      <c r="F356" s="138"/>
      <c r="G356" s="159"/>
      <c r="H356" s="159"/>
      <c r="I356" s="159"/>
      <c r="J356" s="159"/>
      <c r="K356" s="159"/>
      <c r="L356" s="159"/>
      <c r="M356" s="159"/>
      <c r="N356" s="159"/>
      <c r="O356" s="159"/>
      <c r="P356" s="159"/>
      <c r="Q356" s="159"/>
      <c r="R356" s="159"/>
      <c r="S356" s="159"/>
      <c r="T356" s="159"/>
      <c r="U356" s="159"/>
      <c r="V356" s="160"/>
      <c r="W356" s="159"/>
      <c r="X356" s="159"/>
      <c r="Y356" s="159"/>
      <c r="Z356" s="159"/>
      <c r="AA356" s="159"/>
      <c r="AB356" s="159"/>
      <c r="AC356" s="159"/>
      <c r="AD356" s="159"/>
      <c r="AE356" s="159"/>
      <c r="AF356" s="159"/>
      <c r="AG356" s="159"/>
    </row>
    <row r="357" spans="1:33" s="136" customFormat="1" ht="12.75" customHeight="1" x14ac:dyDescent="0.2">
      <c r="A357" s="167">
        <v>231</v>
      </c>
      <c r="B357" s="168" t="s">
        <v>731</v>
      </c>
      <c r="C357" s="169" t="s">
        <v>732</v>
      </c>
      <c r="D357" s="167" t="s">
        <v>358</v>
      </c>
      <c r="E357" s="170">
        <v>24</v>
      </c>
      <c r="F357" s="138"/>
      <c r="G357" s="147"/>
      <c r="H357" s="147"/>
      <c r="I357" s="147"/>
      <c r="J357" s="147"/>
      <c r="K357" s="138">
        <f t="shared" si="171"/>
        <v>0</v>
      </c>
      <c r="L357" s="138"/>
      <c r="M357" s="138">
        <f>G357*$G$3+H357*$H$3+I357*$I$3+J357*$J$3</f>
        <v>0</v>
      </c>
      <c r="N357" s="147"/>
      <c r="O357" s="147"/>
      <c r="P357" s="147"/>
      <c r="Q357" s="138">
        <f t="shared" si="172"/>
        <v>0</v>
      </c>
      <c r="R357" s="138"/>
      <c r="S357" s="138">
        <f>Q357*$S$3</f>
        <v>0</v>
      </c>
      <c r="T357" s="138">
        <f>(Q357+S357)*$T$3</f>
        <v>0</v>
      </c>
      <c r="U357" s="138">
        <f t="shared" si="173"/>
        <v>0</v>
      </c>
      <c r="V357" s="145"/>
      <c r="W357" s="138">
        <f>K357*E357</f>
        <v>0</v>
      </c>
      <c r="X357" s="138">
        <f>M357*E357</f>
        <v>0</v>
      </c>
      <c r="Y357" s="138">
        <f>(N357+O357+P357)*E357</f>
        <v>0</v>
      </c>
      <c r="Z357" s="138">
        <f>S357*E357</f>
        <v>0</v>
      </c>
      <c r="AA357" s="138">
        <f>T357*E357</f>
        <v>0</v>
      </c>
      <c r="AB357" s="138">
        <f t="shared" si="174"/>
        <v>0</v>
      </c>
      <c r="AC357" s="138"/>
      <c r="AD357" s="138">
        <f t="shared" si="167"/>
        <v>0</v>
      </c>
      <c r="AE357" s="138">
        <f t="shared" si="168"/>
        <v>0</v>
      </c>
      <c r="AF357" s="138">
        <f t="shared" si="169"/>
        <v>0</v>
      </c>
      <c r="AG357" s="138">
        <f t="shared" si="170"/>
        <v>0</v>
      </c>
    </row>
    <row r="358" spans="1:33" s="136" customFormat="1" ht="12.75" customHeight="1" x14ac:dyDescent="0.2">
      <c r="A358" s="167">
        <v>232</v>
      </c>
      <c r="B358" s="168" t="s">
        <v>733</v>
      </c>
      <c r="C358" s="169" t="s">
        <v>734</v>
      </c>
      <c r="D358" s="167" t="s">
        <v>358</v>
      </c>
      <c r="E358" s="170">
        <v>10</v>
      </c>
      <c r="F358" s="138"/>
      <c r="G358" s="147"/>
      <c r="H358" s="147"/>
      <c r="I358" s="147"/>
      <c r="J358" s="147"/>
      <c r="K358" s="138">
        <f t="shared" si="171"/>
        <v>0</v>
      </c>
      <c r="L358" s="138"/>
      <c r="M358" s="138">
        <f>G358*$G$3+H358*$H$3+I358*$I$3+J358*$J$3</f>
        <v>0</v>
      </c>
      <c r="N358" s="147"/>
      <c r="O358" s="147"/>
      <c r="P358" s="147"/>
      <c r="Q358" s="138">
        <f t="shared" si="172"/>
        <v>0</v>
      </c>
      <c r="R358" s="138"/>
      <c r="S358" s="138">
        <f>Q358*$S$3</f>
        <v>0</v>
      </c>
      <c r="T358" s="138">
        <f>(Q358+S358)*$T$3</f>
        <v>0</v>
      </c>
      <c r="U358" s="138">
        <f t="shared" si="173"/>
        <v>0</v>
      </c>
      <c r="V358" s="145"/>
      <c r="W358" s="138">
        <f>K358*E358</f>
        <v>0</v>
      </c>
      <c r="X358" s="138">
        <f>M358*E358</f>
        <v>0</v>
      </c>
      <c r="Y358" s="138">
        <f>(N358+O358+P358)*E358</f>
        <v>0</v>
      </c>
      <c r="Z358" s="138">
        <f>S358*E358</f>
        <v>0</v>
      </c>
      <c r="AA358" s="138">
        <f>T358*E358</f>
        <v>0</v>
      </c>
      <c r="AB358" s="138">
        <f t="shared" si="174"/>
        <v>0</v>
      </c>
      <c r="AC358" s="138"/>
      <c r="AD358" s="138">
        <f t="shared" si="167"/>
        <v>0</v>
      </c>
      <c r="AE358" s="138">
        <f t="shared" si="168"/>
        <v>0</v>
      </c>
      <c r="AF358" s="138">
        <f t="shared" si="169"/>
        <v>0</v>
      </c>
      <c r="AG358" s="138">
        <f t="shared" si="170"/>
        <v>0</v>
      </c>
    </row>
    <row r="359" spans="1:33" s="136" customFormat="1" ht="12.75" customHeight="1" x14ac:dyDescent="0.2">
      <c r="A359" s="163"/>
      <c r="B359" s="164" t="s">
        <v>735</v>
      </c>
      <c r="C359" s="165" t="s">
        <v>736</v>
      </c>
      <c r="D359" s="163"/>
      <c r="E359" s="166"/>
      <c r="F359" s="138"/>
      <c r="G359" s="159"/>
      <c r="H359" s="159"/>
      <c r="I359" s="159"/>
      <c r="J359" s="159"/>
      <c r="K359" s="159"/>
      <c r="L359" s="159"/>
      <c r="M359" s="159"/>
      <c r="N359" s="159"/>
      <c r="O359" s="159"/>
      <c r="P359" s="159"/>
      <c r="Q359" s="159"/>
      <c r="R359" s="159"/>
      <c r="S359" s="159"/>
      <c r="T359" s="159"/>
      <c r="U359" s="159"/>
      <c r="V359" s="160"/>
      <c r="W359" s="159"/>
      <c r="X359" s="159"/>
      <c r="Y359" s="159"/>
      <c r="Z359" s="159"/>
      <c r="AA359" s="159"/>
      <c r="AB359" s="159"/>
      <c r="AC359" s="159"/>
      <c r="AD359" s="159"/>
      <c r="AE359" s="159"/>
      <c r="AF359" s="159"/>
      <c r="AG359" s="159"/>
    </row>
    <row r="360" spans="1:33" s="136" customFormat="1" ht="12.75" customHeight="1" x14ac:dyDescent="0.2">
      <c r="A360" s="167">
        <v>233</v>
      </c>
      <c r="B360" s="168" t="s">
        <v>737</v>
      </c>
      <c r="C360" s="169" t="s">
        <v>738</v>
      </c>
      <c r="D360" s="167" t="s">
        <v>358</v>
      </c>
      <c r="E360" s="170">
        <v>8</v>
      </c>
      <c r="F360" s="138"/>
      <c r="G360" s="147"/>
      <c r="H360" s="147"/>
      <c r="I360" s="147"/>
      <c r="J360" s="147"/>
      <c r="K360" s="138">
        <f t="shared" si="171"/>
        <v>0</v>
      </c>
      <c r="L360" s="138"/>
      <c r="M360" s="138">
        <f>G360*$G$3+H360*$H$3+I360*$I$3+J360*$J$3</f>
        <v>0</v>
      </c>
      <c r="N360" s="147"/>
      <c r="O360" s="147"/>
      <c r="P360" s="147"/>
      <c r="Q360" s="138">
        <f t="shared" si="172"/>
        <v>0</v>
      </c>
      <c r="R360" s="138"/>
      <c r="S360" s="138">
        <f>Q360*$S$3</f>
        <v>0</v>
      </c>
      <c r="T360" s="138">
        <f>(Q360+S360)*$T$3</f>
        <v>0</v>
      </c>
      <c r="U360" s="138">
        <f t="shared" si="173"/>
        <v>0</v>
      </c>
      <c r="V360" s="145"/>
      <c r="W360" s="138">
        <f>K360*E360</f>
        <v>0</v>
      </c>
      <c r="X360" s="138">
        <f>M360*E360</f>
        <v>0</v>
      </c>
      <c r="Y360" s="138">
        <f>(N360+O360+P360)*E360</f>
        <v>0</v>
      </c>
      <c r="Z360" s="138">
        <f>S360*E360</f>
        <v>0</v>
      </c>
      <c r="AA360" s="138">
        <f>T360*E360</f>
        <v>0</v>
      </c>
      <c r="AB360" s="138">
        <f t="shared" si="174"/>
        <v>0</v>
      </c>
      <c r="AC360" s="138"/>
      <c r="AD360" s="138">
        <f t="shared" si="167"/>
        <v>0</v>
      </c>
      <c r="AE360" s="138">
        <f t="shared" si="168"/>
        <v>0</v>
      </c>
      <c r="AF360" s="138">
        <f t="shared" si="169"/>
        <v>0</v>
      </c>
      <c r="AG360" s="138">
        <f t="shared" si="170"/>
        <v>0</v>
      </c>
    </row>
    <row r="361" spans="1:33" s="136" customFormat="1" ht="12.75" customHeight="1" x14ac:dyDescent="0.2">
      <c r="A361" s="163"/>
      <c r="B361" s="164" t="s">
        <v>739</v>
      </c>
      <c r="C361" s="165" t="s">
        <v>740</v>
      </c>
      <c r="D361" s="163"/>
      <c r="E361" s="166"/>
      <c r="F361" s="138"/>
      <c r="G361" s="159"/>
      <c r="H361" s="159"/>
      <c r="I361" s="159"/>
      <c r="J361" s="159"/>
      <c r="K361" s="159"/>
      <c r="L361" s="159"/>
      <c r="M361" s="159"/>
      <c r="N361" s="159"/>
      <c r="O361" s="159"/>
      <c r="P361" s="159"/>
      <c r="Q361" s="159"/>
      <c r="R361" s="159"/>
      <c r="S361" s="159"/>
      <c r="T361" s="159"/>
      <c r="U361" s="159"/>
      <c r="V361" s="160"/>
      <c r="W361" s="159"/>
      <c r="X361" s="159"/>
      <c r="Y361" s="159"/>
      <c r="Z361" s="159"/>
      <c r="AA361" s="159"/>
      <c r="AB361" s="159"/>
      <c r="AC361" s="159"/>
      <c r="AD361" s="159"/>
      <c r="AE361" s="159"/>
      <c r="AF361" s="159"/>
      <c r="AG361" s="159"/>
    </row>
    <row r="362" spans="1:33" s="136" customFormat="1" ht="12.75" customHeight="1" x14ac:dyDescent="0.2">
      <c r="A362" s="167">
        <v>234</v>
      </c>
      <c r="B362" s="168" t="s">
        <v>741</v>
      </c>
      <c r="C362" s="169" t="s">
        <v>742</v>
      </c>
      <c r="D362" s="167" t="s">
        <v>358</v>
      </c>
      <c r="E362" s="170">
        <v>7</v>
      </c>
      <c r="F362" s="138"/>
      <c r="G362" s="147"/>
      <c r="H362" s="147"/>
      <c r="I362" s="147"/>
      <c r="J362" s="147"/>
      <c r="K362" s="138">
        <f t="shared" si="171"/>
        <v>0</v>
      </c>
      <c r="L362" s="138"/>
      <c r="M362" s="138">
        <f>G362*$G$3+H362*$H$3+I362*$I$3+J362*$J$3</f>
        <v>0</v>
      </c>
      <c r="N362" s="147"/>
      <c r="O362" s="147"/>
      <c r="P362" s="147"/>
      <c r="Q362" s="138">
        <f t="shared" si="172"/>
        <v>0</v>
      </c>
      <c r="R362" s="138"/>
      <c r="S362" s="138">
        <f>Q362*$S$3</f>
        <v>0</v>
      </c>
      <c r="T362" s="138">
        <f>(Q362+S362)*$T$3</f>
        <v>0</v>
      </c>
      <c r="U362" s="138">
        <f t="shared" si="173"/>
        <v>0</v>
      </c>
      <c r="V362" s="145"/>
      <c r="W362" s="138">
        <f>K362*E362</f>
        <v>0</v>
      </c>
      <c r="X362" s="138">
        <f>M362*E362</f>
        <v>0</v>
      </c>
      <c r="Y362" s="138">
        <f>(N362+O362+P362)*E362</f>
        <v>0</v>
      </c>
      <c r="Z362" s="138">
        <f>S362*E362</f>
        <v>0</v>
      </c>
      <c r="AA362" s="138">
        <f>T362*E362</f>
        <v>0</v>
      </c>
      <c r="AB362" s="138">
        <f t="shared" si="174"/>
        <v>0</v>
      </c>
      <c r="AC362" s="138"/>
      <c r="AD362" s="138">
        <f t="shared" si="167"/>
        <v>0</v>
      </c>
      <c r="AE362" s="138">
        <f t="shared" si="168"/>
        <v>0</v>
      </c>
      <c r="AF362" s="138">
        <f t="shared" si="169"/>
        <v>0</v>
      </c>
      <c r="AG362" s="138">
        <f t="shared" si="170"/>
        <v>0</v>
      </c>
    </row>
    <row r="363" spans="1:33" s="136" customFormat="1" ht="12.75" customHeight="1" x14ac:dyDescent="0.2">
      <c r="A363" s="167">
        <v>235</v>
      </c>
      <c r="B363" s="168" t="s">
        <v>743</v>
      </c>
      <c r="C363" s="169" t="s">
        <v>744</v>
      </c>
      <c r="D363" s="167" t="s">
        <v>358</v>
      </c>
      <c r="E363" s="170">
        <v>20</v>
      </c>
      <c r="F363" s="138"/>
      <c r="G363" s="147"/>
      <c r="H363" s="147"/>
      <c r="I363" s="147"/>
      <c r="J363" s="147"/>
      <c r="K363" s="138">
        <f t="shared" si="171"/>
        <v>0</v>
      </c>
      <c r="L363" s="138"/>
      <c r="M363" s="138">
        <f>G363*$G$3+H363*$H$3+I363*$I$3+J363*$J$3</f>
        <v>0</v>
      </c>
      <c r="N363" s="147"/>
      <c r="O363" s="147"/>
      <c r="P363" s="147"/>
      <c r="Q363" s="138">
        <f t="shared" si="172"/>
        <v>0</v>
      </c>
      <c r="R363" s="138"/>
      <c r="S363" s="138">
        <f>Q363*$S$3</f>
        <v>0</v>
      </c>
      <c r="T363" s="138">
        <f>(Q363+S363)*$T$3</f>
        <v>0</v>
      </c>
      <c r="U363" s="138">
        <f t="shared" si="173"/>
        <v>0</v>
      </c>
      <c r="V363" s="145"/>
      <c r="W363" s="138">
        <f>K363*E363</f>
        <v>0</v>
      </c>
      <c r="X363" s="138">
        <f>M363*E363</f>
        <v>0</v>
      </c>
      <c r="Y363" s="138">
        <f>(N363+O363+P363)*E363</f>
        <v>0</v>
      </c>
      <c r="Z363" s="138">
        <f>S363*E363</f>
        <v>0</v>
      </c>
      <c r="AA363" s="138">
        <f>T363*E363</f>
        <v>0</v>
      </c>
      <c r="AB363" s="138">
        <f t="shared" si="174"/>
        <v>0</v>
      </c>
      <c r="AC363" s="138"/>
      <c r="AD363" s="138">
        <f t="shared" si="167"/>
        <v>0</v>
      </c>
      <c r="AE363" s="138">
        <f t="shared" si="168"/>
        <v>0</v>
      </c>
      <c r="AF363" s="138">
        <f t="shared" si="169"/>
        <v>0</v>
      </c>
      <c r="AG363" s="138">
        <f t="shared" si="170"/>
        <v>0</v>
      </c>
    </row>
    <row r="364" spans="1:33" s="136" customFormat="1" ht="12.75" customHeight="1" x14ac:dyDescent="0.2">
      <c r="A364" s="163"/>
      <c r="B364" s="164" t="s">
        <v>745</v>
      </c>
      <c r="C364" s="165" t="s">
        <v>746</v>
      </c>
      <c r="D364" s="163"/>
      <c r="E364" s="166"/>
      <c r="F364" s="137"/>
      <c r="G364" s="138"/>
      <c r="H364" s="138"/>
      <c r="I364" s="138"/>
      <c r="J364" s="138"/>
      <c r="K364" s="138"/>
      <c r="L364" s="137"/>
      <c r="M364" s="137"/>
      <c r="N364" s="137"/>
      <c r="O364" s="137"/>
      <c r="P364" s="137"/>
      <c r="Q364" s="137"/>
      <c r="R364" s="137"/>
      <c r="S364" s="137"/>
      <c r="T364" s="137"/>
      <c r="U364" s="137"/>
      <c r="V364" s="145"/>
      <c r="W364" s="137"/>
      <c r="X364" s="138"/>
      <c r="Y364" s="137"/>
      <c r="Z364" s="137"/>
      <c r="AA364" s="137"/>
      <c r="AB364" s="138"/>
      <c r="AC364" s="138"/>
      <c r="AD364" s="138"/>
      <c r="AE364" s="138"/>
      <c r="AF364" s="138"/>
      <c r="AG364" s="138"/>
    </row>
    <row r="365" spans="1:33" s="136" customFormat="1" ht="12.75" customHeight="1" x14ac:dyDescent="0.2">
      <c r="A365" s="167">
        <v>236</v>
      </c>
      <c r="B365" s="168" t="s">
        <v>747</v>
      </c>
      <c r="C365" s="169" t="s">
        <v>748</v>
      </c>
      <c r="D365" s="167" t="s">
        <v>358</v>
      </c>
      <c r="E365" s="170">
        <v>5</v>
      </c>
      <c r="F365" s="138"/>
      <c r="G365" s="147"/>
      <c r="H365" s="147"/>
      <c r="I365" s="147"/>
      <c r="J365" s="147"/>
      <c r="K365" s="138">
        <f t="shared" ref="K365:K366" si="175">SUM(G365:J365)</f>
        <v>0</v>
      </c>
      <c r="L365" s="138"/>
      <c r="M365" s="138">
        <f t="shared" ref="M365:M366" si="176">G365*$G$3+H365*$H$3+I365*$I$3+J365*$J$3</f>
        <v>0</v>
      </c>
      <c r="N365" s="147"/>
      <c r="O365" s="147"/>
      <c r="P365" s="147"/>
      <c r="Q365" s="138">
        <f t="shared" ref="Q365:Q366" si="177">SUM(M365:P365)</f>
        <v>0</v>
      </c>
      <c r="R365" s="138"/>
      <c r="S365" s="138">
        <f t="shared" ref="S365:S366" si="178">Q365*$S$3</f>
        <v>0</v>
      </c>
      <c r="T365" s="138">
        <f t="shared" ref="T365:T366" si="179">(Q365+S365)*$T$3</f>
        <v>0</v>
      </c>
      <c r="U365" s="138">
        <f t="shared" ref="U365:U366" si="180">Q365+S365+T365</f>
        <v>0</v>
      </c>
      <c r="V365" s="145"/>
      <c r="W365" s="138">
        <f>K365*E365</f>
        <v>0</v>
      </c>
      <c r="X365" s="138">
        <f>M365*E365</f>
        <v>0</v>
      </c>
      <c r="Y365" s="138">
        <f>(N365+O365+P365)*E365</f>
        <v>0</v>
      </c>
      <c r="Z365" s="138">
        <f>S365*E365</f>
        <v>0</v>
      </c>
      <c r="AA365" s="138">
        <f>T365*E365</f>
        <v>0</v>
      </c>
      <c r="AB365" s="138">
        <f t="shared" ref="AB365:AB366" si="181">SUM(X365:AA365)</f>
        <v>0</v>
      </c>
      <c r="AC365" s="138"/>
      <c r="AD365" s="138">
        <f t="shared" ref="AD365:AD366" si="182">G365*$E365</f>
        <v>0</v>
      </c>
      <c r="AE365" s="138">
        <f t="shared" ref="AE365:AE366" si="183">H365*$E365</f>
        <v>0</v>
      </c>
      <c r="AF365" s="138">
        <f t="shared" ref="AF365:AF366" si="184">I365*$E365</f>
        <v>0</v>
      </c>
      <c r="AG365" s="138">
        <f t="shared" ref="AG365:AG366" si="185">J365*$E365</f>
        <v>0</v>
      </c>
    </row>
    <row r="366" spans="1:33" s="136" customFormat="1" ht="12.75" customHeight="1" x14ac:dyDescent="0.2">
      <c r="A366" s="167">
        <v>237</v>
      </c>
      <c r="B366" s="168" t="s">
        <v>749</v>
      </c>
      <c r="C366" s="169" t="s">
        <v>750</v>
      </c>
      <c r="D366" s="167" t="s">
        <v>358</v>
      </c>
      <c r="E366" s="170">
        <v>5</v>
      </c>
      <c r="F366" s="138"/>
      <c r="G366" s="147"/>
      <c r="H366" s="147"/>
      <c r="I366" s="147"/>
      <c r="J366" s="147"/>
      <c r="K366" s="138">
        <f t="shared" si="175"/>
        <v>0</v>
      </c>
      <c r="L366" s="138"/>
      <c r="M366" s="138">
        <f t="shared" si="176"/>
        <v>0</v>
      </c>
      <c r="N366" s="147"/>
      <c r="O366" s="147"/>
      <c r="P366" s="147"/>
      <c r="Q366" s="138">
        <f t="shared" si="177"/>
        <v>0</v>
      </c>
      <c r="R366" s="138"/>
      <c r="S366" s="138">
        <f t="shared" si="178"/>
        <v>0</v>
      </c>
      <c r="T366" s="138">
        <f t="shared" si="179"/>
        <v>0</v>
      </c>
      <c r="U366" s="138">
        <f t="shared" si="180"/>
        <v>0</v>
      </c>
      <c r="V366" s="145"/>
      <c r="W366" s="138">
        <f>K366*E366</f>
        <v>0</v>
      </c>
      <c r="X366" s="138">
        <f>M366*E366</f>
        <v>0</v>
      </c>
      <c r="Y366" s="138">
        <f>(N366+O366+P366)*E366</f>
        <v>0</v>
      </c>
      <c r="Z366" s="138">
        <f>S366*E366</f>
        <v>0</v>
      </c>
      <c r="AA366" s="138">
        <f>T366*E366</f>
        <v>0</v>
      </c>
      <c r="AB366" s="138">
        <f t="shared" si="181"/>
        <v>0</v>
      </c>
      <c r="AC366" s="138"/>
      <c r="AD366" s="138">
        <f t="shared" si="182"/>
        <v>0</v>
      </c>
      <c r="AE366" s="138">
        <f t="shared" si="183"/>
        <v>0</v>
      </c>
      <c r="AF366" s="138">
        <f t="shared" si="184"/>
        <v>0</v>
      </c>
      <c r="AG366" s="138">
        <f t="shared" si="185"/>
        <v>0</v>
      </c>
    </row>
    <row r="367" spans="1:33" s="136" customFormat="1" ht="12.75" customHeight="1" x14ac:dyDescent="0.2">
      <c r="A367" s="163"/>
      <c r="B367" s="164" t="s">
        <v>751</v>
      </c>
      <c r="C367" s="165" t="s">
        <v>752</v>
      </c>
      <c r="D367" s="163"/>
      <c r="E367" s="166"/>
      <c r="F367" s="137"/>
      <c r="G367" s="138"/>
      <c r="H367" s="138"/>
      <c r="I367" s="138"/>
      <c r="J367" s="138"/>
      <c r="K367" s="138"/>
      <c r="L367" s="137"/>
      <c r="M367" s="137"/>
      <c r="N367" s="137"/>
      <c r="O367" s="137"/>
      <c r="P367" s="137"/>
      <c r="Q367" s="137"/>
      <c r="R367" s="137"/>
      <c r="S367" s="137"/>
      <c r="T367" s="137"/>
      <c r="U367" s="137"/>
      <c r="V367" s="145"/>
      <c r="W367" s="137"/>
      <c r="X367" s="138"/>
      <c r="Y367" s="137"/>
      <c r="Z367" s="137"/>
      <c r="AA367" s="137"/>
      <c r="AB367" s="138"/>
      <c r="AC367" s="138"/>
      <c r="AD367" s="138"/>
      <c r="AE367" s="138"/>
      <c r="AF367" s="138"/>
      <c r="AG367" s="138"/>
    </row>
    <row r="368" spans="1:33" s="136" customFormat="1" ht="12.75" customHeight="1" x14ac:dyDescent="0.2">
      <c r="A368" s="167">
        <v>238</v>
      </c>
      <c r="B368" s="168" t="s">
        <v>753</v>
      </c>
      <c r="C368" s="169" t="s">
        <v>754</v>
      </c>
      <c r="D368" s="167" t="s">
        <v>358</v>
      </c>
      <c r="E368" s="170">
        <v>4</v>
      </c>
      <c r="F368" s="138"/>
      <c r="G368" s="147"/>
      <c r="H368" s="147"/>
      <c r="I368" s="147"/>
      <c r="J368" s="147"/>
      <c r="K368" s="138">
        <f t="shared" si="171"/>
        <v>0</v>
      </c>
      <c r="L368" s="138"/>
      <c r="M368" s="138">
        <f>G368*$G$3+H368*$H$3+I368*$I$3+J368*$J$3</f>
        <v>0</v>
      </c>
      <c r="N368" s="147"/>
      <c r="O368" s="147"/>
      <c r="P368" s="147"/>
      <c r="Q368" s="138">
        <f t="shared" si="172"/>
        <v>0</v>
      </c>
      <c r="R368" s="138"/>
      <c r="S368" s="138">
        <f>Q368*$S$3</f>
        <v>0</v>
      </c>
      <c r="T368" s="138">
        <f>(Q368+S368)*$T$3</f>
        <v>0</v>
      </c>
      <c r="U368" s="138">
        <f t="shared" si="173"/>
        <v>0</v>
      </c>
      <c r="V368" s="145"/>
      <c r="W368" s="138">
        <f>K368*E368</f>
        <v>0</v>
      </c>
      <c r="X368" s="138">
        <f>M368*E368</f>
        <v>0</v>
      </c>
      <c r="Y368" s="138">
        <f>(N368+O368+P368)*E368</f>
        <v>0</v>
      </c>
      <c r="Z368" s="138">
        <f>S368*E368</f>
        <v>0</v>
      </c>
      <c r="AA368" s="138">
        <f>T368*E368</f>
        <v>0</v>
      </c>
      <c r="AB368" s="138">
        <f t="shared" si="174"/>
        <v>0</v>
      </c>
      <c r="AC368" s="138"/>
      <c r="AD368" s="138">
        <f t="shared" si="167"/>
        <v>0</v>
      </c>
      <c r="AE368" s="138">
        <f t="shared" si="168"/>
        <v>0</v>
      </c>
      <c r="AF368" s="138">
        <f t="shared" si="169"/>
        <v>0</v>
      </c>
      <c r="AG368" s="138">
        <f t="shared" si="170"/>
        <v>0</v>
      </c>
    </row>
    <row r="369" spans="1:34" s="136" customFormat="1" ht="12.75" customHeight="1" x14ac:dyDescent="0.2">
      <c r="A369" s="167">
        <v>239</v>
      </c>
      <c r="B369" s="168" t="s">
        <v>755</v>
      </c>
      <c r="C369" s="169" t="s">
        <v>756</v>
      </c>
      <c r="D369" s="167" t="s">
        <v>358</v>
      </c>
      <c r="E369" s="170">
        <v>5</v>
      </c>
      <c r="F369" s="137"/>
      <c r="G369" s="147"/>
      <c r="H369" s="147"/>
      <c r="I369" s="147"/>
      <c r="J369" s="147"/>
      <c r="K369" s="138">
        <f t="shared" ref="K369:K412" si="186">SUM(G369:J369)</f>
        <v>0</v>
      </c>
      <c r="L369" s="138"/>
      <c r="M369" s="138">
        <f>G369*$G$3+H369*$H$3+I369*$I$3+J369*$J$3</f>
        <v>0</v>
      </c>
      <c r="N369" s="147"/>
      <c r="O369" s="147"/>
      <c r="P369" s="147"/>
      <c r="Q369" s="138">
        <f t="shared" ref="Q369:Q412" si="187">SUM(M369:P369)</f>
        <v>0</v>
      </c>
      <c r="R369" s="138"/>
      <c r="S369" s="138">
        <f>Q369*$S$3</f>
        <v>0</v>
      </c>
      <c r="T369" s="138">
        <f>(Q369+S369)*$T$3</f>
        <v>0</v>
      </c>
      <c r="U369" s="138">
        <f t="shared" ref="U369:U412" si="188">Q369+S369+T369</f>
        <v>0</v>
      </c>
      <c r="V369" s="145"/>
      <c r="W369" s="138">
        <f>K369*E369</f>
        <v>0</v>
      </c>
      <c r="X369" s="138">
        <f>M369*E369</f>
        <v>0</v>
      </c>
      <c r="Y369" s="138">
        <f>(N369+O369+P369)*E369</f>
        <v>0</v>
      </c>
      <c r="Z369" s="138">
        <f>S369*E369</f>
        <v>0</v>
      </c>
      <c r="AA369" s="138">
        <f>T369*E369</f>
        <v>0</v>
      </c>
      <c r="AB369" s="138">
        <f t="shared" ref="AB369:AB412" si="189">SUM(X369:AA369)</f>
        <v>0</v>
      </c>
      <c r="AC369" s="138"/>
      <c r="AD369" s="138">
        <f t="shared" ref="AD369:AD412" si="190">G369*$E369</f>
        <v>0</v>
      </c>
      <c r="AE369" s="138">
        <f t="shared" ref="AE369:AE412" si="191">H369*$E369</f>
        <v>0</v>
      </c>
      <c r="AF369" s="138">
        <f t="shared" ref="AF369:AF412" si="192">I369*$E369</f>
        <v>0</v>
      </c>
      <c r="AG369" s="138">
        <f t="shared" ref="AG369:AG412" si="193">J369*$E369</f>
        <v>0</v>
      </c>
    </row>
    <row r="370" spans="1:34" s="136" customFormat="1" ht="12.75" customHeight="1" x14ac:dyDescent="0.2">
      <c r="A370" s="167">
        <v>240</v>
      </c>
      <c r="B370" s="168" t="s">
        <v>757</v>
      </c>
      <c r="C370" s="169" t="s">
        <v>758</v>
      </c>
      <c r="D370" s="167" t="s">
        <v>6</v>
      </c>
      <c r="E370" s="170">
        <v>30</v>
      </c>
      <c r="F370" s="138"/>
      <c r="G370" s="147"/>
      <c r="H370" s="147"/>
      <c r="I370" s="147"/>
      <c r="J370" s="147"/>
      <c r="K370" s="138">
        <f t="shared" si="186"/>
        <v>0</v>
      </c>
      <c r="L370" s="138"/>
      <c r="M370" s="138">
        <f>G370*$G$3+H370*$H$3+I370*$I$3+J370*$J$3</f>
        <v>0</v>
      </c>
      <c r="N370" s="147"/>
      <c r="O370" s="147"/>
      <c r="P370" s="147"/>
      <c r="Q370" s="138">
        <f t="shared" si="187"/>
        <v>0</v>
      </c>
      <c r="R370" s="138"/>
      <c r="S370" s="138">
        <f>Q370*$S$3</f>
        <v>0</v>
      </c>
      <c r="T370" s="138">
        <f>(Q370+S370)*$T$3</f>
        <v>0</v>
      </c>
      <c r="U370" s="138">
        <f t="shared" si="188"/>
        <v>0</v>
      </c>
      <c r="V370" s="145"/>
      <c r="W370" s="138">
        <f>K370*E370</f>
        <v>0</v>
      </c>
      <c r="X370" s="138">
        <f>M370*E370</f>
        <v>0</v>
      </c>
      <c r="Y370" s="138">
        <f>(N370+O370+P370)*E370</f>
        <v>0</v>
      </c>
      <c r="Z370" s="138">
        <f>S370*E370</f>
        <v>0</v>
      </c>
      <c r="AA370" s="138">
        <f>T370*E370</f>
        <v>0</v>
      </c>
      <c r="AB370" s="138">
        <f t="shared" si="189"/>
        <v>0</v>
      </c>
      <c r="AC370" s="138"/>
      <c r="AD370" s="138">
        <f t="shared" si="190"/>
        <v>0</v>
      </c>
      <c r="AE370" s="138">
        <f t="shared" si="191"/>
        <v>0</v>
      </c>
      <c r="AF370" s="138">
        <f t="shared" si="192"/>
        <v>0</v>
      </c>
      <c r="AG370" s="138">
        <f t="shared" si="193"/>
        <v>0</v>
      </c>
    </row>
    <row r="371" spans="1:34" s="136" customFormat="1" ht="12.75" customHeight="1" x14ac:dyDescent="0.2">
      <c r="A371" s="163"/>
      <c r="B371" s="164" t="s">
        <v>759</v>
      </c>
      <c r="C371" s="165" t="s">
        <v>728</v>
      </c>
      <c r="D371" s="163"/>
      <c r="E371" s="166"/>
      <c r="F371" s="137"/>
      <c r="G371" s="159"/>
      <c r="H371" s="159"/>
      <c r="I371" s="159"/>
      <c r="J371" s="159"/>
      <c r="K371" s="159"/>
      <c r="L371" s="159"/>
      <c r="M371" s="159"/>
      <c r="N371" s="159"/>
      <c r="O371" s="159"/>
      <c r="P371" s="159"/>
      <c r="Q371" s="159"/>
      <c r="R371" s="159"/>
      <c r="S371" s="159"/>
      <c r="T371" s="159"/>
      <c r="U371" s="159"/>
      <c r="V371" s="160"/>
      <c r="W371" s="159"/>
      <c r="X371" s="159"/>
      <c r="Y371" s="159"/>
      <c r="Z371" s="159"/>
      <c r="AA371" s="159"/>
      <c r="AB371" s="159"/>
      <c r="AC371" s="159"/>
      <c r="AD371" s="159"/>
      <c r="AE371" s="159"/>
      <c r="AF371" s="159"/>
      <c r="AG371" s="159"/>
    </row>
    <row r="372" spans="1:34" s="136" customFormat="1" ht="12.75" customHeight="1" x14ac:dyDescent="0.2">
      <c r="A372" s="167">
        <v>241</v>
      </c>
      <c r="B372" s="168" t="s">
        <v>760</v>
      </c>
      <c r="C372" s="169" t="s">
        <v>113</v>
      </c>
      <c r="D372" s="167" t="s">
        <v>358</v>
      </c>
      <c r="E372" s="170">
        <v>19</v>
      </c>
      <c r="F372" s="138"/>
      <c r="G372" s="147"/>
      <c r="H372" s="147"/>
      <c r="I372" s="147"/>
      <c r="J372" s="147"/>
      <c r="K372" s="138">
        <f t="shared" si="186"/>
        <v>0</v>
      </c>
      <c r="L372" s="138"/>
      <c r="M372" s="138">
        <f>G372*$G$3+H372*$H$3+I372*$I$3+J372*$J$3</f>
        <v>0</v>
      </c>
      <c r="N372" s="147"/>
      <c r="O372" s="147"/>
      <c r="P372" s="147"/>
      <c r="Q372" s="138">
        <f t="shared" si="187"/>
        <v>0</v>
      </c>
      <c r="R372" s="138"/>
      <c r="S372" s="138">
        <f>Q372*$S$3</f>
        <v>0</v>
      </c>
      <c r="T372" s="138">
        <f>(Q372+S372)*$T$3</f>
        <v>0</v>
      </c>
      <c r="U372" s="138">
        <f t="shared" si="188"/>
        <v>0</v>
      </c>
      <c r="V372" s="145"/>
      <c r="W372" s="138">
        <f>K372*E372</f>
        <v>0</v>
      </c>
      <c r="X372" s="138">
        <f>M372*E372</f>
        <v>0</v>
      </c>
      <c r="Y372" s="138">
        <f>(N372+O372+P372)*E372</f>
        <v>0</v>
      </c>
      <c r="Z372" s="138">
        <f>S372*E372</f>
        <v>0</v>
      </c>
      <c r="AA372" s="138">
        <f>T372*E372</f>
        <v>0</v>
      </c>
      <c r="AB372" s="138">
        <f t="shared" si="189"/>
        <v>0</v>
      </c>
      <c r="AC372" s="138"/>
      <c r="AD372" s="138">
        <f t="shared" si="190"/>
        <v>0</v>
      </c>
      <c r="AE372" s="138">
        <f t="shared" si="191"/>
        <v>0</v>
      </c>
      <c r="AF372" s="138">
        <f t="shared" si="192"/>
        <v>0</v>
      </c>
      <c r="AG372" s="138">
        <f t="shared" si="193"/>
        <v>0</v>
      </c>
    </row>
    <row r="373" spans="1:34" s="136" customFormat="1" ht="12.75" customHeight="1" x14ac:dyDescent="0.2">
      <c r="A373" s="163"/>
      <c r="B373" s="164" t="s">
        <v>761</v>
      </c>
      <c r="C373" s="165" t="s">
        <v>762</v>
      </c>
      <c r="D373" s="163"/>
      <c r="E373" s="166"/>
      <c r="F373" s="138"/>
      <c r="G373" s="159"/>
      <c r="H373" s="159"/>
      <c r="I373" s="159"/>
      <c r="J373" s="159"/>
      <c r="K373" s="159"/>
      <c r="L373" s="159"/>
      <c r="M373" s="159"/>
      <c r="N373" s="159"/>
      <c r="O373" s="159"/>
      <c r="P373" s="159"/>
      <c r="Q373" s="159"/>
      <c r="R373" s="159"/>
      <c r="S373" s="159"/>
      <c r="T373" s="159"/>
      <c r="U373" s="159"/>
      <c r="V373" s="160"/>
      <c r="W373" s="159"/>
      <c r="X373" s="159"/>
      <c r="Y373" s="159"/>
      <c r="Z373" s="159"/>
      <c r="AA373" s="159"/>
      <c r="AB373" s="159"/>
      <c r="AC373" s="159"/>
      <c r="AD373" s="159"/>
      <c r="AE373" s="159"/>
      <c r="AF373" s="159"/>
      <c r="AG373" s="159"/>
    </row>
    <row r="374" spans="1:34" s="136" customFormat="1" ht="12.75" customHeight="1" x14ac:dyDescent="0.2">
      <c r="A374" s="167">
        <v>242</v>
      </c>
      <c r="B374" s="168" t="s">
        <v>763</v>
      </c>
      <c r="C374" s="169" t="s">
        <v>113</v>
      </c>
      <c r="D374" s="167" t="s">
        <v>358</v>
      </c>
      <c r="E374" s="170">
        <v>42</v>
      </c>
      <c r="F374" s="137"/>
      <c r="G374" s="147"/>
      <c r="H374" s="147"/>
      <c r="I374" s="147"/>
      <c r="J374" s="147"/>
      <c r="K374" s="138">
        <f t="shared" si="186"/>
        <v>0</v>
      </c>
      <c r="L374" s="138"/>
      <c r="M374" s="138">
        <f>G374*$G$3+H374*$H$3+I374*$I$3+J374*$J$3</f>
        <v>0</v>
      </c>
      <c r="N374" s="147"/>
      <c r="O374" s="147"/>
      <c r="P374" s="147"/>
      <c r="Q374" s="138">
        <f t="shared" si="187"/>
        <v>0</v>
      </c>
      <c r="R374" s="138"/>
      <c r="S374" s="138">
        <f>Q374*$S$3</f>
        <v>0</v>
      </c>
      <c r="T374" s="138">
        <f>(Q374+S374)*$T$3</f>
        <v>0</v>
      </c>
      <c r="U374" s="138">
        <f t="shared" si="188"/>
        <v>0</v>
      </c>
      <c r="V374" s="145"/>
      <c r="W374" s="138">
        <f>K374*E374</f>
        <v>0</v>
      </c>
      <c r="X374" s="138">
        <f>M374*E374</f>
        <v>0</v>
      </c>
      <c r="Y374" s="138">
        <f>(N374+O374+P374)*E374</f>
        <v>0</v>
      </c>
      <c r="Z374" s="138">
        <f>S374*E374</f>
        <v>0</v>
      </c>
      <c r="AA374" s="138">
        <f>T374*E374</f>
        <v>0</v>
      </c>
      <c r="AB374" s="138">
        <f t="shared" si="189"/>
        <v>0</v>
      </c>
      <c r="AC374" s="138"/>
      <c r="AD374" s="138">
        <f t="shared" si="190"/>
        <v>0</v>
      </c>
      <c r="AE374" s="138">
        <f t="shared" si="191"/>
        <v>0</v>
      </c>
      <c r="AF374" s="138">
        <f t="shared" si="192"/>
        <v>0</v>
      </c>
      <c r="AG374" s="138">
        <f t="shared" si="193"/>
        <v>0</v>
      </c>
    </row>
    <row r="375" spans="1:34" s="136" customFormat="1" ht="12.75" customHeight="1" x14ac:dyDescent="0.2">
      <c r="A375" s="163"/>
      <c r="B375" s="164" t="s">
        <v>764</v>
      </c>
      <c r="C375" s="165" t="s">
        <v>765</v>
      </c>
      <c r="D375" s="163"/>
      <c r="E375" s="166"/>
      <c r="F375" s="138"/>
      <c r="G375" s="159"/>
      <c r="H375" s="159"/>
      <c r="I375" s="159"/>
      <c r="J375" s="159"/>
      <c r="K375" s="159"/>
      <c r="L375" s="159"/>
      <c r="M375" s="159"/>
      <c r="N375" s="159"/>
      <c r="O375" s="159"/>
      <c r="P375" s="159"/>
      <c r="Q375" s="159"/>
      <c r="R375" s="159"/>
      <c r="S375" s="159"/>
      <c r="T375" s="159"/>
      <c r="U375" s="159"/>
      <c r="V375" s="160"/>
      <c r="W375" s="159"/>
      <c r="X375" s="159"/>
      <c r="Y375" s="159"/>
      <c r="Z375" s="159"/>
      <c r="AA375" s="159"/>
      <c r="AB375" s="159"/>
      <c r="AC375" s="159"/>
      <c r="AD375" s="159"/>
      <c r="AE375" s="159"/>
      <c r="AF375" s="159"/>
      <c r="AG375" s="159"/>
    </row>
    <row r="376" spans="1:34" s="136" customFormat="1" ht="12.75" customHeight="1" x14ac:dyDescent="0.2">
      <c r="A376" s="167">
        <v>243</v>
      </c>
      <c r="B376" s="168" t="s">
        <v>766</v>
      </c>
      <c r="C376" s="169" t="s">
        <v>767</v>
      </c>
      <c r="D376" s="167" t="s">
        <v>358</v>
      </c>
      <c r="E376" s="170">
        <v>12</v>
      </c>
      <c r="F376" s="137"/>
      <c r="G376" s="147"/>
      <c r="H376" s="147"/>
      <c r="I376" s="147"/>
      <c r="J376" s="147"/>
      <c r="K376" s="138">
        <f t="shared" si="186"/>
        <v>0</v>
      </c>
      <c r="L376" s="138"/>
      <c r="M376" s="138">
        <f>G376*$G$3+H376*$H$3+I376*$I$3+J376*$J$3</f>
        <v>0</v>
      </c>
      <c r="N376" s="147"/>
      <c r="O376" s="147"/>
      <c r="P376" s="147"/>
      <c r="Q376" s="138">
        <f t="shared" si="187"/>
        <v>0</v>
      </c>
      <c r="R376" s="138"/>
      <c r="S376" s="138">
        <f>Q376*$S$3</f>
        <v>0</v>
      </c>
      <c r="T376" s="138">
        <f>(Q376+S376)*$T$3</f>
        <v>0</v>
      </c>
      <c r="U376" s="138">
        <f t="shared" si="188"/>
        <v>0</v>
      </c>
      <c r="V376" s="145"/>
      <c r="W376" s="138">
        <f>K376*E376</f>
        <v>0</v>
      </c>
      <c r="X376" s="138">
        <f>M376*E376</f>
        <v>0</v>
      </c>
      <c r="Y376" s="138">
        <f>(N376+O376+P376)*E376</f>
        <v>0</v>
      </c>
      <c r="Z376" s="138">
        <f>S376*E376</f>
        <v>0</v>
      </c>
      <c r="AA376" s="138">
        <f>T376*E376</f>
        <v>0</v>
      </c>
      <c r="AB376" s="138">
        <f t="shared" si="189"/>
        <v>0</v>
      </c>
      <c r="AC376" s="138"/>
      <c r="AD376" s="138">
        <f t="shared" si="190"/>
        <v>0</v>
      </c>
      <c r="AE376" s="138">
        <f t="shared" si="191"/>
        <v>0</v>
      </c>
      <c r="AF376" s="138">
        <f t="shared" si="192"/>
        <v>0</v>
      </c>
      <c r="AG376" s="138">
        <f t="shared" si="193"/>
        <v>0</v>
      </c>
    </row>
    <row r="377" spans="1:34" s="136" customFormat="1" ht="12.75" customHeight="1" x14ac:dyDescent="0.2">
      <c r="A377" s="167">
        <v>244</v>
      </c>
      <c r="B377" s="168" t="s">
        <v>768</v>
      </c>
      <c r="C377" s="169" t="s">
        <v>769</v>
      </c>
      <c r="D377" s="167" t="s">
        <v>358</v>
      </c>
      <c r="E377" s="170">
        <v>2</v>
      </c>
      <c r="F377" s="138"/>
      <c r="G377" s="147"/>
      <c r="H377" s="147"/>
      <c r="I377" s="147"/>
      <c r="J377" s="147"/>
      <c r="K377" s="138">
        <f t="shared" si="186"/>
        <v>0</v>
      </c>
      <c r="L377" s="138"/>
      <c r="M377" s="138">
        <f>G377*$G$3+H377*$H$3+I377*$I$3+J377*$J$3</f>
        <v>0</v>
      </c>
      <c r="N377" s="147"/>
      <c r="O377" s="147"/>
      <c r="P377" s="147"/>
      <c r="Q377" s="138">
        <f t="shared" si="187"/>
        <v>0</v>
      </c>
      <c r="R377" s="138"/>
      <c r="S377" s="138">
        <f>Q377*$S$3</f>
        <v>0</v>
      </c>
      <c r="T377" s="138">
        <f>(Q377+S377)*$T$3</f>
        <v>0</v>
      </c>
      <c r="U377" s="138">
        <f t="shared" si="188"/>
        <v>0</v>
      </c>
      <c r="V377" s="145"/>
      <c r="W377" s="138">
        <f>K377*E377</f>
        <v>0</v>
      </c>
      <c r="X377" s="138">
        <f>M377*E377</f>
        <v>0</v>
      </c>
      <c r="Y377" s="138">
        <f>(N377+O377+P377)*E377</f>
        <v>0</v>
      </c>
      <c r="Z377" s="138">
        <f>S377*E377</f>
        <v>0</v>
      </c>
      <c r="AA377" s="138">
        <f>T377*E377</f>
        <v>0</v>
      </c>
      <c r="AB377" s="138">
        <f t="shared" si="189"/>
        <v>0</v>
      </c>
      <c r="AC377" s="138"/>
      <c r="AD377" s="138">
        <f t="shared" si="190"/>
        <v>0</v>
      </c>
      <c r="AE377" s="138">
        <f t="shared" si="191"/>
        <v>0</v>
      </c>
      <c r="AF377" s="138">
        <f t="shared" si="192"/>
        <v>0</v>
      </c>
      <c r="AG377" s="138">
        <f t="shared" si="193"/>
        <v>0</v>
      </c>
    </row>
    <row r="378" spans="1:34" s="136" customFormat="1" ht="12.75" customHeight="1" x14ac:dyDescent="0.2">
      <c r="A378" s="163"/>
      <c r="B378" s="164" t="s">
        <v>770</v>
      </c>
      <c r="C378" s="165" t="s">
        <v>771</v>
      </c>
      <c r="D378" s="163"/>
      <c r="E378" s="166"/>
      <c r="F378" s="137"/>
      <c r="G378" s="159"/>
      <c r="H378" s="159"/>
      <c r="I378" s="159"/>
      <c r="J378" s="159"/>
      <c r="K378" s="159"/>
      <c r="L378" s="159"/>
      <c r="M378" s="159"/>
      <c r="N378" s="159"/>
      <c r="O378" s="159"/>
      <c r="P378" s="159"/>
      <c r="Q378" s="159"/>
      <c r="R378" s="159"/>
      <c r="S378" s="159"/>
      <c r="T378" s="159"/>
      <c r="U378" s="159"/>
      <c r="V378" s="160"/>
      <c r="W378" s="159"/>
      <c r="X378" s="159"/>
      <c r="Y378" s="159"/>
      <c r="Z378" s="159"/>
      <c r="AA378" s="159"/>
      <c r="AB378" s="159"/>
      <c r="AC378" s="159"/>
      <c r="AD378" s="159"/>
      <c r="AE378" s="159"/>
      <c r="AF378" s="159"/>
      <c r="AG378" s="159"/>
    </row>
    <row r="379" spans="1:34" s="136" customFormat="1" ht="12.75" customHeight="1" x14ac:dyDescent="0.2">
      <c r="A379" s="167">
        <v>245</v>
      </c>
      <c r="B379" s="168" t="s">
        <v>772</v>
      </c>
      <c r="C379" s="169" t="s">
        <v>773</v>
      </c>
      <c r="D379" s="167" t="s">
        <v>6</v>
      </c>
      <c r="E379" s="170">
        <v>50</v>
      </c>
      <c r="F379" s="138"/>
      <c r="G379" s="147"/>
      <c r="H379" s="147"/>
      <c r="I379" s="147"/>
      <c r="J379" s="147"/>
      <c r="K379" s="138">
        <f t="shared" si="186"/>
        <v>0</v>
      </c>
      <c r="L379" s="138"/>
      <c r="M379" s="138">
        <f>G379*$G$3+H379*$H$3+I379*$I$3+J379*$J$3</f>
        <v>0</v>
      </c>
      <c r="N379" s="147"/>
      <c r="O379" s="147"/>
      <c r="P379" s="147"/>
      <c r="Q379" s="138">
        <f t="shared" si="187"/>
        <v>0</v>
      </c>
      <c r="R379" s="138"/>
      <c r="S379" s="138">
        <f>Q379*$S$3</f>
        <v>0</v>
      </c>
      <c r="T379" s="138">
        <f>(Q379+S379)*$T$3</f>
        <v>0</v>
      </c>
      <c r="U379" s="138">
        <f t="shared" si="188"/>
        <v>0</v>
      </c>
      <c r="V379" s="145"/>
      <c r="W379" s="138">
        <f>K379*E379</f>
        <v>0</v>
      </c>
      <c r="X379" s="138">
        <f>M379*E379</f>
        <v>0</v>
      </c>
      <c r="Y379" s="138">
        <f>(N379+O379+P379)*E379</f>
        <v>0</v>
      </c>
      <c r="Z379" s="138">
        <f>S379*E379</f>
        <v>0</v>
      </c>
      <c r="AA379" s="138">
        <f>T379*E379</f>
        <v>0</v>
      </c>
      <c r="AB379" s="138">
        <f t="shared" si="189"/>
        <v>0</v>
      </c>
      <c r="AC379" s="138"/>
      <c r="AD379" s="138">
        <f t="shared" si="190"/>
        <v>0</v>
      </c>
      <c r="AE379" s="138">
        <f t="shared" si="191"/>
        <v>0</v>
      </c>
      <c r="AF379" s="138">
        <f t="shared" si="192"/>
        <v>0</v>
      </c>
      <c r="AG379" s="138">
        <f t="shared" si="193"/>
        <v>0</v>
      </c>
    </row>
    <row r="380" spans="1:34" s="136" customFormat="1" ht="12.75" customHeight="1" x14ac:dyDescent="0.2">
      <c r="A380" s="163"/>
      <c r="B380" s="164" t="s">
        <v>119</v>
      </c>
      <c r="C380" s="165" t="s">
        <v>120</v>
      </c>
      <c r="D380" s="163"/>
      <c r="E380" s="166"/>
      <c r="F380" s="138"/>
      <c r="G380" s="159"/>
      <c r="H380" s="159"/>
      <c r="I380" s="159"/>
      <c r="J380" s="159"/>
      <c r="K380" s="159"/>
      <c r="L380" s="159"/>
      <c r="M380" s="159"/>
      <c r="N380" s="159"/>
      <c r="O380" s="159"/>
      <c r="P380" s="159"/>
      <c r="Q380" s="159"/>
      <c r="R380" s="159"/>
      <c r="S380" s="159"/>
      <c r="T380" s="159"/>
      <c r="U380" s="159"/>
      <c r="V380" s="160"/>
      <c r="W380" s="159"/>
      <c r="X380" s="159"/>
      <c r="Y380" s="159"/>
      <c r="Z380" s="159"/>
      <c r="AA380" s="159"/>
      <c r="AB380" s="159"/>
      <c r="AC380" s="159"/>
      <c r="AD380" s="159"/>
      <c r="AE380" s="159"/>
      <c r="AF380" s="159"/>
      <c r="AG380" s="159"/>
    </row>
    <row r="381" spans="1:34" s="136" customFormat="1" ht="12.75" customHeight="1" x14ac:dyDescent="0.2">
      <c r="A381" s="167">
        <v>246</v>
      </c>
      <c r="B381" s="168" t="s">
        <v>121</v>
      </c>
      <c r="C381" s="169" t="s">
        <v>122</v>
      </c>
      <c r="D381" s="167" t="s">
        <v>358</v>
      </c>
      <c r="E381" s="170">
        <v>18</v>
      </c>
      <c r="F381" s="137"/>
      <c r="G381" s="147"/>
      <c r="H381" s="147"/>
      <c r="I381" s="147"/>
      <c r="J381" s="147"/>
      <c r="K381" s="138">
        <f t="shared" si="186"/>
        <v>0</v>
      </c>
      <c r="L381" s="138"/>
      <c r="M381" s="138">
        <f>G381*$G$3+H381*$H$3+I381*$I$3+J381*$J$3</f>
        <v>0</v>
      </c>
      <c r="N381" s="147"/>
      <c r="O381" s="147"/>
      <c r="P381" s="147"/>
      <c r="Q381" s="138">
        <f t="shared" si="187"/>
        <v>0</v>
      </c>
      <c r="R381" s="138"/>
      <c r="S381" s="138">
        <f>Q381*$S$3</f>
        <v>0</v>
      </c>
      <c r="T381" s="138">
        <f>(Q381+S381)*$T$3</f>
        <v>0</v>
      </c>
      <c r="U381" s="138">
        <f t="shared" si="188"/>
        <v>0</v>
      </c>
      <c r="V381" s="145"/>
      <c r="W381" s="138">
        <f>K381*E381</f>
        <v>0</v>
      </c>
      <c r="X381" s="138">
        <f>M381*E381</f>
        <v>0</v>
      </c>
      <c r="Y381" s="138">
        <f>(N381+O381+P381)*E381</f>
        <v>0</v>
      </c>
      <c r="Z381" s="138">
        <f>S381*E381</f>
        <v>0</v>
      </c>
      <c r="AA381" s="138">
        <f>T381*E381</f>
        <v>0</v>
      </c>
      <c r="AB381" s="138">
        <f t="shared" si="189"/>
        <v>0</v>
      </c>
      <c r="AC381" s="138"/>
      <c r="AD381" s="138">
        <f t="shared" si="190"/>
        <v>0</v>
      </c>
      <c r="AE381" s="138">
        <f t="shared" si="191"/>
        <v>0</v>
      </c>
      <c r="AF381" s="138">
        <f t="shared" si="192"/>
        <v>0</v>
      </c>
      <c r="AG381" s="138">
        <f t="shared" si="193"/>
        <v>0</v>
      </c>
    </row>
    <row r="382" spans="1:34" s="136" customFormat="1" ht="12.75" customHeight="1" x14ac:dyDescent="0.2">
      <c r="A382" s="167">
        <v>247</v>
      </c>
      <c r="B382" s="168" t="s">
        <v>774</v>
      </c>
      <c r="C382" s="169" t="s">
        <v>775</v>
      </c>
      <c r="D382" s="167" t="s">
        <v>565</v>
      </c>
      <c r="E382" s="170">
        <v>1</v>
      </c>
      <c r="F382" s="138"/>
      <c r="G382" s="147"/>
      <c r="H382" s="147"/>
      <c r="I382" s="147"/>
      <c r="J382" s="147"/>
      <c r="K382" s="138">
        <f t="shared" si="186"/>
        <v>0</v>
      </c>
      <c r="L382" s="138"/>
      <c r="M382" s="138">
        <f>G382*$G$3+H382*$H$3+I382*$I$3+J382*$J$3</f>
        <v>0</v>
      </c>
      <c r="N382" s="147"/>
      <c r="O382" s="147"/>
      <c r="P382" s="147"/>
      <c r="Q382" s="138">
        <f t="shared" si="187"/>
        <v>0</v>
      </c>
      <c r="R382" s="138"/>
      <c r="S382" s="138">
        <f>Q382*$S$3</f>
        <v>0</v>
      </c>
      <c r="T382" s="138">
        <f>(Q382+S382)*$T$3</f>
        <v>0</v>
      </c>
      <c r="U382" s="138">
        <f t="shared" si="188"/>
        <v>0</v>
      </c>
      <c r="V382" s="145"/>
      <c r="W382" s="138">
        <f>K382*E382</f>
        <v>0</v>
      </c>
      <c r="X382" s="138">
        <f>M382*E382</f>
        <v>0</v>
      </c>
      <c r="Y382" s="138">
        <f>(N382+O382+P382)*E382</f>
        <v>0</v>
      </c>
      <c r="Z382" s="138">
        <f>S382*E382</f>
        <v>0</v>
      </c>
      <c r="AA382" s="138">
        <f>T382*E382</f>
        <v>0</v>
      </c>
      <c r="AB382" s="138">
        <f t="shared" si="189"/>
        <v>0</v>
      </c>
      <c r="AC382" s="138"/>
      <c r="AD382" s="138">
        <f t="shared" si="190"/>
        <v>0</v>
      </c>
      <c r="AE382" s="138">
        <f t="shared" si="191"/>
        <v>0</v>
      </c>
      <c r="AF382" s="138">
        <f t="shared" si="192"/>
        <v>0</v>
      </c>
      <c r="AG382" s="138">
        <f t="shared" si="193"/>
        <v>0</v>
      </c>
    </row>
    <row r="383" spans="1:34" s="136" customFormat="1" ht="12.75" customHeight="1" x14ac:dyDescent="0.2">
      <c r="A383" s="167">
        <v>248</v>
      </c>
      <c r="B383" s="168" t="s">
        <v>776</v>
      </c>
      <c r="C383" s="169" t="s">
        <v>777</v>
      </c>
      <c r="D383" s="167" t="s">
        <v>358</v>
      </c>
      <c r="E383" s="170">
        <v>18</v>
      </c>
      <c r="F383" s="137"/>
      <c r="G383" s="147"/>
      <c r="H383" s="147"/>
      <c r="I383" s="147"/>
      <c r="J383" s="147"/>
      <c r="K383" s="138">
        <f t="shared" si="186"/>
        <v>0</v>
      </c>
      <c r="L383" s="138"/>
      <c r="M383" s="138">
        <f>G383*$G$3+H383*$H$3+I383*$I$3+J383*$J$3</f>
        <v>0</v>
      </c>
      <c r="N383" s="147"/>
      <c r="O383" s="147"/>
      <c r="P383" s="147"/>
      <c r="Q383" s="138">
        <f t="shared" si="187"/>
        <v>0</v>
      </c>
      <c r="R383" s="138"/>
      <c r="S383" s="138">
        <f>Q383*$S$3</f>
        <v>0</v>
      </c>
      <c r="T383" s="138">
        <f>(Q383+S383)*$T$3</f>
        <v>0</v>
      </c>
      <c r="U383" s="138">
        <f t="shared" si="188"/>
        <v>0</v>
      </c>
      <c r="V383" s="145"/>
      <c r="W383" s="138">
        <f>K383*E383</f>
        <v>0</v>
      </c>
      <c r="X383" s="138">
        <f>M383*E383</f>
        <v>0</v>
      </c>
      <c r="Y383" s="138">
        <f>(N383+O383+P383)*E383</f>
        <v>0</v>
      </c>
      <c r="Z383" s="138">
        <f>S383*E383</f>
        <v>0</v>
      </c>
      <c r="AA383" s="138">
        <f>T383*E383</f>
        <v>0</v>
      </c>
      <c r="AB383" s="138">
        <f t="shared" si="189"/>
        <v>0</v>
      </c>
      <c r="AC383" s="138"/>
      <c r="AD383" s="138">
        <f t="shared" si="190"/>
        <v>0</v>
      </c>
      <c r="AE383" s="138">
        <f t="shared" si="191"/>
        <v>0</v>
      </c>
      <c r="AF383" s="138">
        <f t="shared" si="192"/>
        <v>0</v>
      </c>
      <c r="AG383" s="138">
        <f t="shared" si="193"/>
        <v>0</v>
      </c>
    </row>
    <row r="384" spans="1:34" s="136" customFormat="1" ht="12.75" customHeight="1" x14ac:dyDescent="0.2">
      <c r="A384" s="163"/>
      <c r="B384" s="164" t="s">
        <v>123</v>
      </c>
      <c r="C384" s="165" t="s">
        <v>124</v>
      </c>
      <c r="D384" s="163"/>
      <c r="E384" s="166"/>
      <c r="F384" s="138"/>
      <c r="G384" s="159"/>
      <c r="H384" s="159"/>
      <c r="I384" s="159"/>
      <c r="J384" s="159"/>
      <c r="K384" s="159"/>
      <c r="L384" s="159"/>
      <c r="M384" s="159"/>
      <c r="N384" s="159"/>
      <c r="O384" s="159"/>
      <c r="P384" s="159"/>
      <c r="Q384" s="159"/>
      <c r="R384" s="159"/>
      <c r="S384" s="159"/>
      <c r="T384" s="159"/>
      <c r="U384" s="159"/>
      <c r="V384" s="160"/>
      <c r="W384" s="159"/>
      <c r="X384" s="159"/>
      <c r="Y384" s="159"/>
      <c r="Z384" s="159"/>
      <c r="AA384" s="159"/>
      <c r="AB384" s="159"/>
      <c r="AC384" s="159"/>
      <c r="AD384" s="159"/>
      <c r="AE384" s="159"/>
      <c r="AF384" s="159"/>
      <c r="AG384" s="159"/>
      <c r="AH384" s="161"/>
    </row>
    <row r="385" spans="1:36" s="136" customFormat="1" ht="12.75" customHeight="1" x14ac:dyDescent="0.2">
      <c r="A385" s="167">
        <v>249</v>
      </c>
      <c r="B385" s="168" t="s">
        <v>96</v>
      </c>
      <c r="C385" s="169" t="s">
        <v>8</v>
      </c>
      <c r="D385" s="167" t="s">
        <v>358</v>
      </c>
      <c r="E385" s="170">
        <v>1</v>
      </c>
      <c r="F385" s="137"/>
      <c r="G385" s="147"/>
      <c r="H385" s="147"/>
      <c r="I385" s="147"/>
      <c r="J385" s="147"/>
      <c r="K385" s="138">
        <f t="shared" si="186"/>
        <v>0</v>
      </c>
      <c r="L385" s="138"/>
      <c r="M385" s="138">
        <f>G385*$G$3+H385*$H$3+I385*$I$3+J385*$J$3</f>
        <v>0</v>
      </c>
      <c r="N385" s="147"/>
      <c r="O385" s="147"/>
      <c r="P385" s="147"/>
      <c r="Q385" s="138">
        <f t="shared" si="187"/>
        <v>0</v>
      </c>
      <c r="R385" s="138"/>
      <c r="S385" s="138">
        <f>Q385*$S$3</f>
        <v>0</v>
      </c>
      <c r="T385" s="138">
        <f>(Q385+S385)*$T$3</f>
        <v>0</v>
      </c>
      <c r="U385" s="138">
        <f t="shared" si="188"/>
        <v>0</v>
      </c>
      <c r="V385" s="145"/>
      <c r="W385" s="138">
        <f>K385*E385</f>
        <v>0</v>
      </c>
      <c r="X385" s="138">
        <f>M385*E385</f>
        <v>0</v>
      </c>
      <c r="Y385" s="138">
        <f>(N385+O385+P385)*E385</f>
        <v>0</v>
      </c>
      <c r="Z385" s="138">
        <f>S385*E385</f>
        <v>0</v>
      </c>
      <c r="AA385" s="138">
        <f>T385*E385</f>
        <v>0</v>
      </c>
      <c r="AB385" s="138">
        <f t="shared" si="189"/>
        <v>0</v>
      </c>
      <c r="AC385" s="138"/>
      <c r="AD385" s="138">
        <f t="shared" si="190"/>
        <v>0</v>
      </c>
      <c r="AE385" s="138">
        <f t="shared" si="191"/>
        <v>0</v>
      </c>
      <c r="AF385" s="138">
        <f t="shared" si="192"/>
        <v>0</v>
      </c>
      <c r="AG385" s="138">
        <f t="shared" si="193"/>
        <v>0</v>
      </c>
    </row>
    <row r="386" spans="1:36" s="136" customFormat="1" ht="12.75" customHeight="1" x14ac:dyDescent="0.2">
      <c r="A386" s="163"/>
      <c r="B386" s="164" t="s">
        <v>778</v>
      </c>
      <c r="C386" s="165" t="s">
        <v>779</v>
      </c>
      <c r="D386" s="163"/>
      <c r="E386" s="166"/>
      <c r="F386" s="138"/>
      <c r="G386" s="159"/>
      <c r="H386" s="159"/>
      <c r="I386" s="159"/>
      <c r="J386" s="159"/>
      <c r="K386" s="159"/>
      <c r="L386" s="159"/>
      <c r="M386" s="159"/>
      <c r="N386" s="159"/>
      <c r="O386" s="159"/>
      <c r="P386" s="159"/>
      <c r="Q386" s="159"/>
      <c r="R386" s="159"/>
      <c r="S386" s="159"/>
      <c r="T386" s="159"/>
      <c r="U386" s="159"/>
      <c r="V386" s="160"/>
      <c r="W386" s="159"/>
      <c r="X386" s="159"/>
      <c r="Y386" s="159"/>
      <c r="Z386" s="159"/>
      <c r="AA386" s="159"/>
      <c r="AB386" s="159"/>
      <c r="AC386" s="159"/>
      <c r="AD386" s="159"/>
      <c r="AE386" s="159"/>
      <c r="AF386" s="159"/>
      <c r="AG386" s="159"/>
    </row>
    <row r="387" spans="1:36" s="136" customFormat="1" ht="12.75" customHeight="1" x14ac:dyDescent="0.2">
      <c r="A387" s="167">
        <v>250</v>
      </c>
      <c r="B387" s="168" t="s">
        <v>780</v>
      </c>
      <c r="C387" s="169" t="s">
        <v>781</v>
      </c>
      <c r="D387" s="167" t="s">
        <v>358</v>
      </c>
      <c r="E387" s="170">
        <v>30</v>
      </c>
      <c r="F387" s="138"/>
      <c r="G387" s="147"/>
      <c r="H387" s="147"/>
      <c r="I387" s="147"/>
      <c r="J387" s="147"/>
      <c r="K387" s="138">
        <f t="shared" si="186"/>
        <v>0</v>
      </c>
      <c r="L387" s="138"/>
      <c r="M387" s="138">
        <f>G387*$G$3+H387*$H$3+I387*$I$3+J387*$J$3</f>
        <v>0</v>
      </c>
      <c r="N387" s="147"/>
      <c r="O387" s="147"/>
      <c r="P387" s="147"/>
      <c r="Q387" s="138">
        <f t="shared" si="187"/>
        <v>0</v>
      </c>
      <c r="R387" s="138"/>
      <c r="S387" s="138">
        <f>Q387*$S$3</f>
        <v>0</v>
      </c>
      <c r="T387" s="138">
        <f>(Q387+S387)*$T$3</f>
        <v>0</v>
      </c>
      <c r="U387" s="138">
        <f t="shared" si="188"/>
        <v>0</v>
      </c>
      <c r="V387" s="145"/>
      <c r="W387" s="138">
        <f>K387*E387</f>
        <v>0</v>
      </c>
      <c r="X387" s="138">
        <f>M387*E387</f>
        <v>0</v>
      </c>
      <c r="Y387" s="138">
        <f>(N387+O387+P387)*E387</f>
        <v>0</v>
      </c>
      <c r="Z387" s="138">
        <f>S387*E387</f>
        <v>0</v>
      </c>
      <c r="AA387" s="138">
        <f>T387*E387</f>
        <v>0</v>
      </c>
      <c r="AB387" s="138">
        <f t="shared" si="189"/>
        <v>0</v>
      </c>
      <c r="AC387" s="138"/>
      <c r="AD387" s="138">
        <f t="shared" si="190"/>
        <v>0</v>
      </c>
      <c r="AE387" s="138">
        <f t="shared" si="191"/>
        <v>0</v>
      </c>
      <c r="AF387" s="138">
        <f t="shared" si="192"/>
        <v>0</v>
      </c>
      <c r="AG387" s="138">
        <f t="shared" si="193"/>
        <v>0</v>
      </c>
    </row>
    <row r="388" spans="1:36" s="136" customFormat="1" ht="12.75" customHeight="1" x14ac:dyDescent="0.2">
      <c r="A388" s="163"/>
      <c r="B388" s="164" t="s">
        <v>764</v>
      </c>
      <c r="C388" s="165" t="s">
        <v>765</v>
      </c>
      <c r="D388" s="163"/>
      <c r="E388" s="166"/>
      <c r="F388" s="138"/>
      <c r="G388" s="159"/>
      <c r="H388" s="159"/>
      <c r="I388" s="159"/>
      <c r="J388" s="159"/>
      <c r="K388" s="159"/>
      <c r="L388" s="159"/>
      <c r="M388" s="159"/>
      <c r="N388" s="159"/>
      <c r="O388" s="159"/>
      <c r="P388" s="159"/>
      <c r="Q388" s="159"/>
      <c r="R388" s="159"/>
      <c r="S388" s="159"/>
      <c r="T388" s="159"/>
      <c r="U388" s="159"/>
      <c r="V388" s="160"/>
      <c r="W388" s="159"/>
      <c r="X388" s="159"/>
      <c r="Y388" s="159"/>
      <c r="Z388" s="159"/>
      <c r="AA388" s="159"/>
      <c r="AB388" s="159"/>
      <c r="AC388" s="159"/>
      <c r="AD388" s="159"/>
      <c r="AE388" s="159"/>
      <c r="AF388" s="159"/>
      <c r="AG388" s="159"/>
    </row>
    <row r="389" spans="1:36" s="136" customFormat="1" ht="12.75" customHeight="1" x14ac:dyDescent="0.2">
      <c r="A389" s="167">
        <v>251</v>
      </c>
      <c r="B389" s="168" t="s">
        <v>782</v>
      </c>
      <c r="C389" s="169" t="s">
        <v>783</v>
      </c>
      <c r="D389" s="167" t="s">
        <v>358</v>
      </c>
      <c r="E389" s="170">
        <v>14</v>
      </c>
      <c r="F389" s="138"/>
      <c r="G389" s="147"/>
      <c r="H389" s="147"/>
      <c r="I389" s="147"/>
      <c r="J389" s="147"/>
      <c r="K389" s="138">
        <f t="shared" si="186"/>
        <v>0</v>
      </c>
      <c r="L389" s="138"/>
      <c r="M389" s="138">
        <f>G389*$G$3+H389*$H$3+I389*$I$3+J389*$J$3</f>
        <v>0</v>
      </c>
      <c r="N389" s="147"/>
      <c r="O389" s="147"/>
      <c r="P389" s="147"/>
      <c r="Q389" s="138">
        <f t="shared" si="187"/>
        <v>0</v>
      </c>
      <c r="R389" s="138"/>
      <c r="S389" s="138">
        <f>Q389*$S$3</f>
        <v>0</v>
      </c>
      <c r="T389" s="138">
        <f>(Q389+S389)*$T$3</f>
        <v>0</v>
      </c>
      <c r="U389" s="138">
        <f t="shared" si="188"/>
        <v>0</v>
      </c>
      <c r="V389" s="145"/>
      <c r="W389" s="138">
        <f>K389*E389</f>
        <v>0</v>
      </c>
      <c r="X389" s="138">
        <f>M389*E389</f>
        <v>0</v>
      </c>
      <c r="Y389" s="138">
        <f>(N389+O389+P389)*E389</f>
        <v>0</v>
      </c>
      <c r="Z389" s="138">
        <f>S389*E389</f>
        <v>0</v>
      </c>
      <c r="AA389" s="138">
        <f>T389*E389</f>
        <v>0</v>
      </c>
      <c r="AB389" s="138">
        <f t="shared" si="189"/>
        <v>0</v>
      </c>
      <c r="AC389" s="138"/>
      <c r="AD389" s="138">
        <f t="shared" si="190"/>
        <v>0</v>
      </c>
      <c r="AE389" s="138">
        <f t="shared" si="191"/>
        <v>0</v>
      </c>
      <c r="AF389" s="138">
        <f t="shared" si="192"/>
        <v>0</v>
      </c>
      <c r="AG389" s="138">
        <f t="shared" si="193"/>
        <v>0</v>
      </c>
    </row>
    <row r="390" spans="1:36" s="136" customFormat="1" ht="12.75" customHeight="1" x14ac:dyDescent="0.2">
      <c r="A390" s="163"/>
      <c r="B390" s="164" t="s">
        <v>784</v>
      </c>
      <c r="C390" s="165" t="s">
        <v>785</v>
      </c>
      <c r="D390" s="163"/>
      <c r="E390" s="166"/>
      <c r="F390" s="137"/>
      <c r="G390" s="159"/>
      <c r="H390" s="159"/>
      <c r="I390" s="159"/>
      <c r="J390" s="159"/>
      <c r="K390" s="159"/>
      <c r="L390" s="159"/>
      <c r="M390" s="159"/>
      <c r="N390" s="159"/>
      <c r="O390" s="159"/>
      <c r="P390" s="159"/>
      <c r="Q390" s="159"/>
      <c r="R390" s="159"/>
      <c r="S390" s="159"/>
      <c r="T390" s="159"/>
      <c r="U390" s="159"/>
      <c r="V390" s="160"/>
      <c r="W390" s="159"/>
      <c r="X390" s="159"/>
      <c r="Y390" s="159"/>
      <c r="Z390" s="159"/>
      <c r="AA390" s="159"/>
      <c r="AB390" s="159"/>
      <c r="AC390" s="159"/>
      <c r="AD390" s="159"/>
      <c r="AE390" s="159"/>
      <c r="AF390" s="159"/>
      <c r="AG390" s="159"/>
      <c r="AH390" s="161"/>
    </row>
    <row r="391" spans="1:36" s="136" customFormat="1" ht="12.75" customHeight="1" x14ac:dyDescent="0.2">
      <c r="A391" s="167">
        <v>252</v>
      </c>
      <c r="B391" s="168" t="s">
        <v>786</v>
      </c>
      <c r="C391" s="169" t="s">
        <v>787</v>
      </c>
      <c r="D391" s="167" t="s">
        <v>358</v>
      </c>
      <c r="E391" s="170">
        <v>1</v>
      </c>
      <c r="F391" s="138"/>
      <c r="G391" s="147"/>
      <c r="H391" s="147"/>
      <c r="I391" s="147"/>
      <c r="J391" s="147"/>
      <c r="K391" s="138">
        <f t="shared" si="186"/>
        <v>0</v>
      </c>
      <c r="L391" s="138"/>
      <c r="M391" s="138">
        <f>G391*$G$3+H391*$H$3+I391*$I$3+J391*$J$3</f>
        <v>0</v>
      </c>
      <c r="N391" s="147"/>
      <c r="O391" s="147"/>
      <c r="P391" s="147"/>
      <c r="Q391" s="138">
        <f t="shared" si="187"/>
        <v>0</v>
      </c>
      <c r="R391" s="138"/>
      <c r="S391" s="138">
        <f>Q391*$S$3</f>
        <v>0</v>
      </c>
      <c r="T391" s="138">
        <f>(Q391+S391)*$T$3</f>
        <v>0</v>
      </c>
      <c r="U391" s="138">
        <f t="shared" si="188"/>
        <v>0</v>
      </c>
      <c r="V391" s="145"/>
      <c r="W391" s="138">
        <f>K391*E391</f>
        <v>0</v>
      </c>
      <c r="X391" s="138">
        <f>M391*E391</f>
        <v>0</v>
      </c>
      <c r="Y391" s="138">
        <f>(N391+O391+P391)*E391</f>
        <v>0</v>
      </c>
      <c r="Z391" s="138">
        <f>S391*E391</f>
        <v>0</v>
      </c>
      <c r="AA391" s="138">
        <f>T391*E391</f>
        <v>0</v>
      </c>
      <c r="AB391" s="138">
        <f t="shared" si="189"/>
        <v>0</v>
      </c>
      <c r="AC391" s="138"/>
      <c r="AD391" s="138">
        <f t="shared" si="190"/>
        <v>0</v>
      </c>
      <c r="AE391" s="138">
        <f t="shared" si="191"/>
        <v>0</v>
      </c>
      <c r="AF391" s="138">
        <f t="shared" si="192"/>
        <v>0</v>
      </c>
      <c r="AG391" s="138">
        <f t="shared" si="193"/>
        <v>0</v>
      </c>
    </row>
    <row r="392" spans="1:36" s="136" customFormat="1" ht="12.75" customHeight="1" x14ac:dyDescent="0.2">
      <c r="A392" s="163"/>
      <c r="B392" s="164" t="s">
        <v>788</v>
      </c>
      <c r="C392" s="165" t="s">
        <v>789</v>
      </c>
      <c r="D392" s="163"/>
      <c r="E392" s="166"/>
      <c r="F392" s="138"/>
      <c r="G392" s="159"/>
      <c r="H392" s="159"/>
      <c r="I392" s="159"/>
      <c r="J392" s="159"/>
      <c r="K392" s="159"/>
      <c r="L392" s="159"/>
      <c r="M392" s="159"/>
      <c r="N392" s="159"/>
      <c r="O392" s="159"/>
      <c r="P392" s="159"/>
      <c r="Q392" s="159"/>
      <c r="R392" s="159"/>
      <c r="S392" s="159"/>
      <c r="T392" s="159"/>
      <c r="U392" s="159"/>
      <c r="V392" s="160"/>
      <c r="W392" s="159"/>
      <c r="X392" s="159"/>
      <c r="Y392" s="159"/>
      <c r="Z392" s="159"/>
      <c r="AA392" s="159"/>
      <c r="AB392" s="159"/>
      <c r="AC392" s="159"/>
      <c r="AD392" s="159"/>
      <c r="AE392" s="159"/>
      <c r="AF392" s="159"/>
      <c r="AG392" s="159"/>
      <c r="AH392" s="161"/>
    </row>
    <row r="393" spans="1:36" s="136" customFormat="1" ht="12.75" customHeight="1" x14ac:dyDescent="0.2">
      <c r="A393" s="167">
        <v>253</v>
      </c>
      <c r="B393" s="168" t="s">
        <v>790</v>
      </c>
      <c r="C393" s="169" t="s">
        <v>791</v>
      </c>
      <c r="D393" s="167" t="s">
        <v>358</v>
      </c>
      <c r="E393" s="170">
        <v>1</v>
      </c>
      <c r="F393" s="138"/>
      <c r="G393" s="147"/>
      <c r="H393" s="147"/>
      <c r="I393" s="147"/>
      <c r="J393" s="147"/>
      <c r="K393" s="138">
        <f t="shared" si="186"/>
        <v>0</v>
      </c>
      <c r="L393" s="138"/>
      <c r="M393" s="138">
        <f>G393*$G$3+H393*$H$3+I393*$I$3+J393*$J$3</f>
        <v>0</v>
      </c>
      <c r="N393" s="147"/>
      <c r="O393" s="147"/>
      <c r="P393" s="147"/>
      <c r="Q393" s="138">
        <f t="shared" si="187"/>
        <v>0</v>
      </c>
      <c r="R393" s="138"/>
      <c r="S393" s="138">
        <f>Q393*$S$3</f>
        <v>0</v>
      </c>
      <c r="T393" s="138">
        <f>(Q393+S393)*$T$3</f>
        <v>0</v>
      </c>
      <c r="U393" s="138">
        <f t="shared" si="188"/>
        <v>0</v>
      </c>
      <c r="V393" s="145"/>
      <c r="W393" s="138">
        <f>K393*E393</f>
        <v>0</v>
      </c>
      <c r="X393" s="138">
        <f>M393*E393</f>
        <v>0</v>
      </c>
      <c r="Y393" s="138">
        <f>(N393+O393+P393)*E393</f>
        <v>0</v>
      </c>
      <c r="Z393" s="138">
        <f>S393*E393</f>
        <v>0</v>
      </c>
      <c r="AA393" s="138">
        <f>T393*E393</f>
        <v>0</v>
      </c>
      <c r="AB393" s="138">
        <f t="shared" si="189"/>
        <v>0</v>
      </c>
      <c r="AC393" s="138"/>
      <c r="AD393" s="138">
        <f t="shared" si="190"/>
        <v>0</v>
      </c>
      <c r="AE393" s="138">
        <f t="shared" si="191"/>
        <v>0</v>
      </c>
      <c r="AF393" s="138">
        <f t="shared" si="192"/>
        <v>0</v>
      </c>
      <c r="AG393" s="138">
        <f t="shared" si="193"/>
        <v>0</v>
      </c>
    </row>
    <row r="394" spans="1:36" s="136" customFormat="1" ht="12.75" customHeight="1" x14ac:dyDescent="0.2">
      <c r="A394" s="163"/>
      <c r="B394" s="164" t="s">
        <v>792</v>
      </c>
      <c r="C394" s="165" t="s">
        <v>793</v>
      </c>
      <c r="D394" s="163"/>
      <c r="E394" s="166"/>
      <c r="F394" s="139"/>
      <c r="G394" s="159"/>
      <c r="H394" s="159"/>
      <c r="I394" s="159"/>
      <c r="J394" s="159"/>
      <c r="K394" s="159"/>
      <c r="L394" s="159"/>
      <c r="M394" s="159"/>
      <c r="N394" s="159"/>
      <c r="O394" s="159"/>
      <c r="P394" s="159"/>
      <c r="Q394" s="159"/>
      <c r="R394" s="159"/>
      <c r="S394" s="159"/>
      <c r="T394" s="159"/>
      <c r="U394" s="159"/>
      <c r="V394" s="160"/>
      <c r="W394" s="159"/>
      <c r="X394" s="159"/>
      <c r="Y394" s="159"/>
      <c r="Z394" s="159"/>
      <c r="AA394" s="159"/>
      <c r="AB394" s="159"/>
      <c r="AC394" s="159"/>
      <c r="AD394" s="159"/>
      <c r="AE394" s="159"/>
      <c r="AF394" s="159"/>
      <c r="AG394" s="159"/>
      <c r="AH394" s="161"/>
      <c r="AI394" s="161"/>
      <c r="AJ394" s="161"/>
    </row>
    <row r="395" spans="1:36" s="136" customFormat="1" ht="12.75" customHeight="1" x14ac:dyDescent="0.2">
      <c r="A395" s="167">
        <v>254</v>
      </c>
      <c r="B395" s="168" t="s">
        <v>794</v>
      </c>
      <c r="C395" s="169" t="s">
        <v>795</v>
      </c>
      <c r="D395" s="167" t="s">
        <v>358</v>
      </c>
      <c r="E395" s="170">
        <v>1</v>
      </c>
      <c r="F395" s="162"/>
      <c r="G395" s="147"/>
      <c r="H395" s="147"/>
      <c r="I395" s="147"/>
      <c r="J395" s="147"/>
      <c r="K395" s="138">
        <f t="shared" si="186"/>
        <v>0</v>
      </c>
      <c r="L395" s="138"/>
      <c r="M395" s="138">
        <f>G395*$G$3+H395*$H$3+I395*$I$3+J395*$J$3</f>
        <v>0</v>
      </c>
      <c r="N395" s="147"/>
      <c r="O395" s="147"/>
      <c r="P395" s="147"/>
      <c r="Q395" s="138">
        <f t="shared" si="187"/>
        <v>0</v>
      </c>
      <c r="R395" s="138"/>
      <c r="S395" s="138">
        <f>Q395*$S$3</f>
        <v>0</v>
      </c>
      <c r="T395" s="138">
        <f>(Q395+S395)*$T$3</f>
        <v>0</v>
      </c>
      <c r="U395" s="138">
        <f t="shared" si="188"/>
        <v>0</v>
      </c>
      <c r="V395" s="145"/>
      <c r="W395" s="138">
        <f>K395*E395</f>
        <v>0</v>
      </c>
      <c r="X395" s="138">
        <f>M395*E395</f>
        <v>0</v>
      </c>
      <c r="Y395" s="138">
        <f>(N395+O395+P395)*E395</f>
        <v>0</v>
      </c>
      <c r="Z395" s="138">
        <f>S395*E395</f>
        <v>0</v>
      </c>
      <c r="AA395" s="138">
        <f>T395*E395</f>
        <v>0</v>
      </c>
      <c r="AB395" s="138">
        <f t="shared" si="189"/>
        <v>0</v>
      </c>
      <c r="AC395" s="138"/>
      <c r="AD395" s="138">
        <f t="shared" si="190"/>
        <v>0</v>
      </c>
      <c r="AE395" s="138">
        <f t="shared" si="191"/>
        <v>0</v>
      </c>
      <c r="AF395" s="138">
        <f t="shared" si="192"/>
        <v>0</v>
      </c>
      <c r="AG395" s="138">
        <f t="shared" si="193"/>
        <v>0</v>
      </c>
    </row>
    <row r="396" spans="1:36" s="136" customFormat="1" ht="12.75" customHeight="1" x14ac:dyDescent="0.2">
      <c r="A396" s="167">
        <v>255</v>
      </c>
      <c r="B396" s="168" t="s">
        <v>794</v>
      </c>
      <c r="C396" s="169" t="s">
        <v>795</v>
      </c>
      <c r="D396" s="167" t="s">
        <v>358</v>
      </c>
      <c r="E396" s="170">
        <v>1</v>
      </c>
      <c r="F396" s="138"/>
      <c r="G396" s="147"/>
      <c r="H396" s="147"/>
      <c r="I396" s="147"/>
      <c r="J396" s="147"/>
      <c r="K396" s="138">
        <f t="shared" si="186"/>
        <v>0</v>
      </c>
      <c r="L396" s="138"/>
      <c r="M396" s="138">
        <f>G396*$G$3+H396*$H$3+I396*$I$3+J396*$J$3</f>
        <v>0</v>
      </c>
      <c r="N396" s="147"/>
      <c r="O396" s="147"/>
      <c r="P396" s="147"/>
      <c r="Q396" s="138">
        <f t="shared" si="187"/>
        <v>0</v>
      </c>
      <c r="R396" s="138"/>
      <c r="S396" s="138">
        <f>Q396*$S$3</f>
        <v>0</v>
      </c>
      <c r="T396" s="138">
        <f>(Q396+S396)*$T$3</f>
        <v>0</v>
      </c>
      <c r="U396" s="138">
        <f t="shared" si="188"/>
        <v>0</v>
      </c>
      <c r="V396" s="145"/>
      <c r="W396" s="138">
        <f>K396*E396</f>
        <v>0</v>
      </c>
      <c r="X396" s="138">
        <f>M396*E396</f>
        <v>0</v>
      </c>
      <c r="Y396" s="138">
        <f>(N396+O396+P396)*E396</f>
        <v>0</v>
      </c>
      <c r="Z396" s="138">
        <f>S396*E396</f>
        <v>0</v>
      </c>
      <c r="AA396" s="138">
        <f>T396*E396</f>
        <v>0</v>
      </c>
      <c r="AB396" s="138">
        <f t="shared" si="189"/>
        <v>0</v>
      </c>
      <c r="AC396" s="138"/>
      <c r="AD396" s="138">
        <f t="shared" si="190"/>
        <v>0</v>
      </c>
      <c r="AE396" s="138">
        <f t="shared" si="191"/>
        <v>0</v>
      </c>
      <c r="AF396" s="138">
        <f t="shared" si="192"/>
        <v>0</v>
      </c>
      <c r="AG396" s="138">
        <f t="shared" si="193"/>
        <v>0</v>
      </c>
    </row>
    <row r="397" spans="1:36" s="136" customFormat="1" ht="12.75" customHeight="1" x14ac:dyDescent="0.2">
      <c r="A397" s="167">
        <v>256</v>
      </c>
      <c r="B397" s="168" t="s">
        <v>794</v>
      </c>
      <c r="C397" s="169" t="s">
        <v>795</v>
      </c>
      <c r="D397" s="167" t="s">
        <v>358</v>
      </c>
      <c r="E397" s="170">
        <v>1</v>
      </c>
      <c r="F397" s="138"/>
      <c r="G397" s="147"/>
      <c r="H397" s="147"/>
      <c r="I397" s="147"/>
      <c r="J397" s="147"/>
      <c r="K397" s="138">
        <f t="shared" si="186"/>
        <v>0</v>
      </c>
      <c r="L397" s="138"/>
      <c r="M397" s="138">
        <f>G397*$G$3+H397*$H$3+I397*$I$3+J397*$J$3</f>
        <v>0</v>
      </c>
      <c r="N397" s="147"/>
      <c r="O397" s="147"/>
      <c r="P397" s="147"/>
      <c r="Q397" s="138">
        <f t="shared" si="187"/>
        <v>0</v>
      </c>
      <c r="R397" s="138"/>
      <c r="S397" s="138">
        <f>Q397*$S$3</f>
        <v>0</v>
      </c>
      <c r="T397" s="138">
        <f>(Q397+S397)*$T$3</f>
        <v>0</v>
      </c>
      <c r="U397" s="138">
        <f t="shared" si="188"/>
        <v>0</v>
      </c>
      <c r="V397" s="145"/>
      <c r="W397" s="138">
        <f>K397*E397</f>
        <v>0</v>
      </c>
      <c r="X397" s="138">
        <f>M397*E397</f>
        <v>0</v>
      </c>
      <c r="Y397" s="138">
        <f>(N397+O397+P397)*E397</f>
        <v>0</v>
      </c>
      <c r="Z397" s="138">
        <f>S397*E397</f>
        <v>0</v>
      </c>
      <c r="AA397" s="138">
        <f>T397*E397</f>
        <v>0</v>
      </c>
      <c r="AB397" s="138">
        <f t="shared" si="189"/>
        <v>0</v>
      </c>
      <c r="AC397" s="138"/>
      <c r="AD397" s="138">
        <f t="shared" si="190"/>
        <v>0</v>
      </c>
      <c r="AE397" s="138">
        <f t="shared" si="191"/>
        <v>0</v>
      </c>
      <c r="AF397" s="138">
        <f t="shared" si="192"/>
        <v>0</v>
      </c>
      <c r="AG397" s="138">
        <f t="shared" si="193"/>
        <v>0</v>
      </c>
    </row>
    <row r="398" spans="1:36" s="136" customFormat="1" ht="12.75" customHeight="1" x14ac:dyDescent="0.2">
      <c r="A398" s="163"/>
      <c r="B398" s="164" t="s">
        <v>796</v>
      </c>
      <c r="C398" s="165" t="s">
        <v>797</v>
      </c>
      <c r="D398" s="163"/>
      <c r="E398" s="166"/>
      <c r="F398" s="138"/>
      <c r="G398" s="159"/>
      <c r="H398" s="159"/>
      <c r="I398" s="159"/>
      <c r="J398" s="159"/>
      <c r="K398" s="159"/>
      <c r="L398" s="159"/>
      <c r="M398" s="159"/>
      <c r="N398" s="159"/>
      <c r="O398" s="159"/>
      <c r="P398" s="159"/>
      <c r="Q398" s="159"/>
      <c r="R398" s="159"/>
      <c r="S398" s="159"/>
      <c r="T398" s="159"/>
      <c r="U398" s="159"/>
      <c r="V398" s="160"/>
      <c r="W398" s="159"/>
      <c r="X398" s="159"/>
      <c r="Y398" s="159"/>
      <c r="Z398" s="159"/>
      <c r="AA398" s="159"/>
      <c r="AB398" s="159"/>
      <c r="AC398" s="159"/>
      <c r="AD398" s="159"/>
      <c r="AE398" s="159"/>
      <c r="AF398" s="159"/>
      <c r="AG398" s="159"/>
    </row>
    <row r="399" spans="1:36" s="136" customFormat="1" ht="12.75" customHeight="1" x14ac:dyDescent="0.2">
      <c r="A399" s="167">
        <v>257</v>
      </c>
      <c r="B399" s="168" t="s">
        <v>798</v>
      </c>
      <c r="C399" s="169" t="s">
        <v>799</v>
      </c>
      <c r="D399" s="167" t="s">
        <v>358</v>
      </c>
      <c r="E399" s="170">
        <v>50</v>
      </c>
      <c r="F399" s="137"/>
      <c r="G399" s="147"/>
      <c r="H399" s="147"/>
      <c r="I399" s="147"/>
      <c r="J399" s="147"/>
      <c r="K399" s="138">
        <f t="shared" si="186"/>
        <v>0</v>
      </c>
      <c r="L399" s="138"/>
      <c r="M399" s="138">
        <f>G399*$G$3+H399*$H$3+I399*$I$3+J399*$J$3</f>
        <v>0</v>
      </c>
      <c r="N399" s="147"/>
      <c r="O399" s="147"/>
      <c r="P399" s="147"/>
      <c r="Q399" s="138">
        <f t="shared" si="187"/>
        <v>0</v>
      </c>
      <c r="R399" s="138"/>
      <c r="S399" s="138">
        <f>Q399*$S$3</f>
        <v>0</v>
      </c>
      <c r="T399" s="138">
        <f>(Q399+S399)*$T$3</f>
        <v>0</v>
      </c>
      <c r="U399" s="138">
        <f t="shared" si="188"/>
        <v>0</v>
      </c>
      <c r="V399" s="145"/>
      <c r="W399" s="138">
        <f>K399*E399</f>
        <v>0</v>
      </c>
      <c r="X399" s="138">
        <f>M399*E399</f>
        <v>0</v>
      </c>
      <c r="Y399" s="138">
        <f>(N399+O399+P399)*E399</f>
        <v>0</v>
      </c>
      <c r="Z399" s="138">
        <f>S399*E399</f>
        <v>0</v>
      </c>
      <c r="AA399" s="138">
        <f>T399*E399</f>
        <v>0</v>
      </c>
      <c r="AB399" s="138">
        <f t="shared" si="189"/>
        <v>0</v>
      </c>
      <c r="AC399" s="138"/>
      <c r="AD399" s="138">
        <f t="shared" si="190"/>
        <v>0</v>
      </c>
      <c r="AE399" s="138">
        <f t="shared" si="191"/>
        <v>0</v>
      </c>
      <c r="AF399" s="138">
        <f t="shared" si="192"/>
        <v>0</v>
      </c>
      <c r="AG399" s="138">
        <f t="shared" si="193"/>
        <v>0</v>
      </c>
    </row>
    <row r="400" spans="1:36" s="136" customFormat="1" ht="12.75" customHeight="1" x14ac:dyDescent="0.2">
      <c r="A400" s="163"/>
      <c r="B400" s="164" t="s">
        <v>800</v>
      </c>
      <c r="C400" s="165" t="s">
        <v>801</v>
      </c>
      <c r="D400" s="163"/>
      <c r="E400" s="166"/>
      <c r="F400" s="138"/>
      <c r="G400" s="159"/>
      <c r="H400" s="159"/>
      <c r="I400" s="159"/>
      <c r="J400" s="159"/>
      <c r="K400" s="159"/>
      <c r="L400" s="159"/>
      <c r="M400" s="159"/>
      <c r="N400" s="159"/>
      <c r="O400" s="159"/>
      <c r="P400" s="159"/>
      <c r="Q400" s="159"/>
      <c r="R400" s="159"/>
      <c r="S400" s="159"/>
      <c r="T400" s="159"/>
      <c r="U400" s="159"/>
      <c r="V400" s="160"/>
      <c r="W400" s="159"/>
      <c r="X400" s="159"/>
      <c r="Y400" s="159"/>
      <c r="Z400" s="159"/>
      <c r="AA400" s="159"/>
      <c r="AB400" s="159"/>
      <c r="AC400" s="159"/>
      <c r="AD400" s="159"/>
      <c r="AE400" s="159"/>
      <c r="AF400" s="159"/>
      <c r="AG400" s="159"/>
    </row>
    <row r="401" spans="1:33" s="136" customFormat="1" ht="12.75" customHeight="1" x14ac:dyDescent="0.2">
      <c r="A401" s="167">
        <v>258</v>
      </c>
      <c r="B401" s="168" t="s">
        <v>802</v>
      </c>
      <c r="C401" s="169" t="s">
        <v>803</v>
      </c>
      <c r="D401" s="167" t="s">
        <v>358</v>
      </c>
      <c r="E401" s="170">
        <v>1</v>
      </c>
      <c r="F401" s="138"/>
      <c r="G401" s="147"/>
      <c r="H401" s="147"/>
      <c r="I401" s="147"/>
      <c r="J401" s="147"/>
      <c r="K401" s="138">
        <f t="shared" si="186"/>
        <v>0</v>
      </c>
      <c r="L401" s="138"/>
      <c r="M401" s="138">
        <f>G401*$G$3+H401*$H$3+I401*$I$3+J401*$J$3</f>
        <v>0</v>
      </c>
      <c r="N401" s="147"/>
      <c r="O401" s="147"/>
      <c r="P401" s="147"/>
      <c r="Q401" s="138">
        <f t="shared" si="187"/>
        <v>0</v>
      </c>
      <c r="R401" s="138"/>
      <c r="S401" s="138">
        <f>Q401*$S$3</f>
        <v>0</v>
      </c>
      <c r="T401" s="138">
        <f>(Q401+S401)*$T$3</f>
        <v>0</v>
      </c>
      <c r="U401" s="138">
        <f t="shared" si="188"/>
        <v>0</v>
      </c>
      <c r="V401" s="145"/>
      <c r="W401" s="138">
        <f>K401*E401</f>
        <v>0</v>
      </c>
      <c r="X401" s="138">
        <f>M401*E401</f>
        <v>0</v>
      </c>
      <c r="Y401" s="138">
        <f>(N401+O401+P401)*E401</f>
        <v>0</v>
      </c>
      <c r="Z401" s="138">
        <f>S401*E401</f>
        <v>0</v>
      </c>
      <c r="AA401" s="138">
        <f>T401*E401</f>
        <v>0</v>
      </c>
      <c r="AB401" s="138">
        <f t="shared" si="189"/>
        <v>0</v>
      </c>
      <c r="AC401" s="138"/>
      <c r="AD401" s="138">
        <f t="shared" si="190"/>
        <v>0</v>
      </c>
      <c r="AE401" s="138">
        <f t="shared" si="191"/>
        <v>0</v>
      </c>
      <c r="AF401" s="138">
        <f t="shared" si="192"/>
        <v>0</v>
      </c>
      <c r="AG401" s="138">
        <f t="shared" si="193"/>
        <v>0</v>
      </c>
    </row>
    <row r="402" spans="1:33" s="136" customFormat="1" ht="12.75" customHeight="1" x14ac:dyDescent="0.2">
      <c r="A402" s="167">
        <v>259</v>
      </c>
      <c r="B402" s="168" t="s">
        <v>804</v>
      </c>
      <c r="C402" s="169" t="s">
        <v>805</v>
      </c>
      <c r="D402" s="167" t="s">
        <v>358</v>
      </c>
      <c r="E402" s="170">
        <v>14</v>
      </c>
      <c r="F402" s="138"/>
      <c r="G402" s="147"/>
      <c r="H402" s="147"/>
      <c r="I402" s="147"/>
      <c r="J402" s="147"/>
      <c r="K402" s="138">
        <f t="shared" si="186"/>
        <v>0</v>
      </c>
      <c r="L402" s="138"/>
      <c r="M402" s="138">
        <f>G402*$G$3+H402*$H$3+I402*$I$3+J402*$J$3</f>
        <v>0</v>
      </c>
      <c r="N402" s="147"/>
      <c r="O402" s="147"/>
      <c r="P402" s="147"/>
      <c r="Q402" s="138">
        <f t="shared" si="187"/>
        <v>0</v>
      </c>
      <c r="R402" s="138"/>
      <c r="S402" s="138">
        <f>Q402*$S$3</f>
        <v>0</v>
      </c>
      <c r="T402" s="138">
        <f>(Q402+S402)*$T$3</f>
        <v>0</v>
      </c>
      <c r="U402" s="138">
        <f t="shared" si="188"/>
        <v>0</v>
      </c>
      <c r="V402" s="145"/>
      <c r="W402" s="138">
        <f>K402*E402</f>
        <v>0</v>
      </c>
      <c r="X402" s="138">
        <f>M402*E402</f>
        <v>0</v>
      </c>
      <c r="Y402" s="138">
        <f>(N402+O402+P402)*E402</f>
        <v>0</v>
      </c>
      <c r="Z402" s="138">
        <f>S402*E402</f>
        <v>0</v>
      </c>
      <c r="AA402" s="138">
        <f>T402*E402</f>
        <v>0</v>
      </c>
      <c r="AB402" s="138">
        <f t="shared" si="189"/>
        <v>0</v>
      </c>
      <c r="AC402" s="138"/>
      <c r="AD402" s="138">
        <f t="shared" si="190"/>
        <v>0</v>
      </c>
      <c r="AE402" s="138">
        <f t="shared" si="191"/>
        <v>0</v>
      </c>
      <c r="AF402" s="138">
        <f t="shared" si="192"/>
        <v>0</v>
      </c>
      <c r="AG402" s="138">
        <f t="shared" si="193"/>
        <v>0</v>
      </c>
    </row>
    <row r="403" spans="1:33" s="136" customFormat="1" ht="12.75" customHeight="1" x14ac:dyDescent="0.2">
      <c r="A403" s="167">
        <v>260</v>
      </c>
      <c r="B403" s="168" t="s">
        <v>806</v>
      </c>
      <c r="C403" s="169" t="s">
        <v>807</v>
      </c>
      <c r="D403" s="167" t="s">
        <v>358</v>
      </c>
      <c r="E403" s="170">
        <v>4</v>
      </c>
      <c r="F403" s="138"/>
      <c r="G403" s="147"/>
      <c r="H403" s="147"/>
      <c r="I403" s="147"/>
      <c r="J403" s="147"/>
      <c r="K403" s="138">
        <f t="shared" si="186"/>
        <v>0</v>
      </c>
      <c r="L403" s="138"/>
      <c r="M403" s="138">
        <f>G403*$G$3+H403*$H$3+I403*$I$3+J403*$J$3</f>
        <v>0</v>
      </c>
      <c r="N403" s="147"/>
      <c r="O403" s="147"/>
      <c r="P403" s="147"/>
      <c r="Q403" s="138">
        <f t="shared" si="187"/>
        <v>0</v>
      </c>
      <c r="R403" s="138"/>
      <c r="S403" s="138">
        <f>Q403*$S$3</f>
        <v>0</v>
      </c>
      <c r="T403" s="138">
        <f>(Q403+S403)*$T$3</f>
        <v>0</v>
      </c>
      <c r="U403" s="138">
        <f t="shared" si="188"/>
        <v>0</v>
      </c>
      <c r="V403" s="145"/>
      <c r="W403" s="138">
        <f>K403*E403</f>
        <v>0</v>
      </c>
      <c r="X403" s="138">
        <f>M403*E403</f>
        <v>0</v>
      </c>
      <c r="Y403" s="138">
        <f>(N403+O403+P403)*E403</f>
        <v>0</v>
      </c>
      <c r="Z403" s="138">
        <f>S403*E403</f>
        <v>0</v>
      </c>
      <c r="AA403" s="138">
        <f>T403*E403</f>
        <v>0</v>
      </c>
      <c r="AB403" s="138">
        <f t="shared" si="189"/>
        <v>0</v>
      </c>
      <c r="AC403" s="138"/>
      <c r="AD403" s="138">
        <f t="shared" si="190"/>
        <v>0</v>
      </c>
      <c r="AE403" s="138">
        <f t="shared" si="191"/>
        <v>0</v>
      </c>
      <c r="AF403" s="138">
        <f t="shared" si="192"/>
        <v>0</v>
      </c>
      <c r="AG403" s="138">
        <f t="shared" si="193"/>
        <v>0</v>
      </c>
    </row>
    <row r="404" spans="1:33" s="136" customFormat="1" ht="12.75" customHeight="1" x14ac:dyDescent="0.2">
      <c r="A404" s="163"/>
      <c r="B404" s="164" t="s">
        <v>808</v>
      </c>
      <c r="C404" s="165" t="s">
        <v>809</v>
      </c>
      <c r="D404" s="163"/>
      <c r="E404" s="166"/>
      <c r="F404" s="138"/>
      <c r="G404" s="159"/>
      <c r="H404" s="159"/>
      <c r="I404" s="159"/>
      <c r="J404" s="159"/>
      <c r="K404" s="159"/>
      <c r="L404" s="159"/>
      <c r="M404" s="159"/>
      <c r="N404" s="159"/>
      <c r="O404" s="159"/>
      <c r="P404" s="159"/>
      <c r="Q404" s="159"/>
      <c r="R404" s="159"/>
      <c r="S404" s="159"/>
      <c r="T404" s="159"/>
      <c r="U404" s="159"/>
      <c r="V404" s="160"/>
      <c r="W404" s="159"/>
      <c r="X404" s="159"/>
      <c r="Y404" s="159"/>
      <c r="Z404" s="159"/>
      <c r="AA404" s="159"/>
      <c r="AB404" s="159"/>
      <c r="AC404" s="159"/>
      <c r="AD404" s="159"/>
      <c r="AE404" s="159"/>
      <c r="AF404" s="159"/>
      <c r="AG404" s="159"/>
    </row>
    <row r="405" spans="1:33" s="136" customFormat="1" ht="12.75" customHeight="1" x14ac:dyDescent="0.2">
      <c r="A405" s="167">
        <v>261</v>
      </c>
      <c r="B405" s="168" t="s">
        <v>810</v>
      </c>
      <c r="C405" s="169" t="s">
        <v>811</v>
      </c>
      <c r="D405" s="167" t="s">
        <v>358</v>
      </c>
      <c r="E405" s="170">
        <v>7</v>
      </c>
      <c r="F405" s="138"/>
      <c r="G405" s="147"/>
      <c r="H405" s="147"/>
      <c r="I405" s="147"/>
      <c r="J405" s="147"/>
      <c r="K405" s="138">
        <f t="shared" si="186"/>
        <v>0</v>
      </c>
      <c r="L405" s="138"/>
      <c r="M405" s="138">
        <f>G405*$G$3+H405*$H$3+I405*$I$3+J405*$J$3</f>
        <v>0</v>
      </c>
      <c r="N405" s="147"/>
      <c r="O405" s="147"/>
      <c r="P405" s="147"/>
      <c r="Q405" s="138">
        <f t="shared" si="187"/>
        <v>0</v>
      </c>
      <c r="R405" s="138"/>
      <c r="S405" s="138">
        <f>Q405*$S$3</f>
        <v>0</v>
      </c>
      <c r="T405" s="138">
        <f>(Q405+S405)*$T$3</f>
        <v>0</v>
      </c>
      <c r="U405" s="138">
        <f t="shared" si="188"/>
        <v>0</v>
      </c>
      <c r="V405" s="145"/>
      <c r="W405" s="138">
        <f>K405*E405</f>
        <v>0</v>
      </c>
      <c r="X405" s="138">
        <f>M405*E405</f>
        <v>0</v>
      </c>
      <c r="Y405" s="138">
        <f>(N405+O405+P405)*E405</f>
        <v>0</v>
      </c>
      <c r="Z405" s="138">
        <f>S405*E405</f>
        <v>0</v>
      </c>
      <c r="AA405" s="138">
        <f>T405*E405</f>
        <v>0</v>
      </c>
      <c r="AB405" s="138">
        <f t="shared" si="189"/>
        <v>0</v>
      </c>
      <c r="AC405" s="138"/>
      <c r="AD405" s="138">
        <f t="shared" si="190"/>
        <v>0</v>
      </c>
      <c r="AE405" s="138">
        <f t="shared" si="191"/>
        <v>0</v>
      </c>
      <c r="AF405" s="138">
        <f t="shared" si="192"/>
        <v>0</v>
      </c>
      <c r="AG405" s="138">
        <f t="shared" si="193"/>
        <v>0</v>
      </c>
    </row>
    <row r="406" spans="1:33" s="136" customFormat="1" ht="12.75" customHeight="1" x14ac:dyDescent="0.2">
      <c r="A406" s="163"/>
      <c r="B406" s="164" t="s">
        <v>812</v>
      </c>
      <c r="C406" s="165" t="s">
        <v>813</v>
      </c>
      <c r="D406" s="163"/>
      <c r="E406" s="166"/>
      <c r="F406" s="137"/>
      <c r="G406" s="159"/>
      <c r="H406" s="159"/>
      <c r="I406" s="159"/>
      <c r="J406" s="159"/>
      <c r="K406" s="159"/>
      <c r="L406" s="159"/>
      <c r="M406" s="159"/>
      <c r="N406" s="159"/>
      <c r="O406" s="159"/>
      <c r="P406" s="159"/>
      <c r="Q406" s="159"/>
      <c r="R406" s="159"/>
      <c r="S406" s="159"/>
      <c r="T406" s="159"/>
      <c r="U406" s="159"/>
      <c r="V406" s="160"/>
      <c r="W406" s="159"/>
      <c r="X406" s="159"/>
      <c r="Y406" s="159"/>
      <c r="Z406" s="159"/>
      <c r="AA406" s="159"/>
      <c r="AB406" s="159"/>
      <c r="AC406" s="159"/>
      <c r="AD406" s="159"/>
      <c r="AE406" s="159"/>
      <c r="AF406" s="159"/>
      <c r="AG406" s="159"/>
    </row>
    <row r="407" spans="1:33" s="136" customFormat="1" ht="12.75" customHeight="1" x14ac:dyDescent="0.2">
      <c r="A407" s="167">
        <v>262</v>
      </c>
      <c r="B407" s="168" t="s">
        <v>814</v>
      </c>
      <c r="C407" s="169" t="s">
        <v>815</v>
      </c>
      <c r="D407" s="167" t="s">
        <v>358</v>
      </c>
      <c r="E407" s="170">
        <v>1</v>
      </c>
      <c r="F407" s="138"/>
      <c r="G407" s="147"/>
      <c r="H407" s="147"/>
      <c r="I407" s="147"/>
      <c r="J407" s="147"/>
      <c r="K407" s="138">
        <f t="shared" si="186"/>
        <v>0</v>
      </c>
      <c r="L407" s="138"/>
      <c r="M407" s="138">
        <f>G407*$G$3+H407*$H$3+I407*$I$3+J407*$J$3</f>
        <v>0</v>
      </c>
      <c r="N407" s="147"/>
      <c r="O407" s="147"/>
      <c r="P407" s="147"/>
      <c r="Q407" s="138">
        <f t="shared" si="187"/>
        <v>0</v>
      </c>
      <c r="R407" s="138"/>
      <c r="S407" s="138">
        <f>Q407*$S$3</f>
        <v>0</v>
      </c>
      <c r="T407" s="138">
        <f>(Q407+S407)*$T$3</f>
        <v>0</v>
      </c>
      <c r="U407" s="138">
        <f t="shared" si="188"/>
        <v>0</v>
      </c>
      <c r="V407" s="145"/>
      <c r="W407" s="138">
        <f>K407*E407</f>
        <v>0</v>
      </c>
      <c r="X407" s="138">
        <f>M407*E407</f>
        <v>0</v>
      </c>
      <c r="Y407" s="138">
        <f>(N407+O407+P407)*E407</f>
        <v>0</v>
      </c>
      <c r="Z407" s="138">
        <f>S407*E407</f>
        <v>0</v>
      </c>
      <c r="AA407" s="138">
        <f>T407*E407</f>
        <v>0</v>
      </c>
      <c r="AB407" s="138">
        <f t="shared" si="189"/>
        <v>0</v>
      </c>
      <c r="AC407" s="138"/>
      <c r="AD407" s="138">
        <f t="shared" si="190"/>
        <v>0</v>
      </c>
      <c r="AE407" s="138">
        <f t="shared" si="191"/>
        <v>0</v>
      </c>
      <c r="AF407" s="138">
        <f t="shared" si="192"/>
        <v>0</v>
      </c>
      <c r="AG407" s="138">
        <f t="shared" si="193"/>
        <v>0</v>
      </c>
    </row>
    <row r="408" spans="1:33" s="136" customFormat="1" ht="12.75" customHeight="1" x14ac:dyDescent="0.2">
      <c r="A408" s="163"/>
      <c r="B408" s="164" t="s">
        <v>816</v>
      </c>
      <c r="C408" s="165" t="s">
        <v>817</v>
      </c>
      <c r="D408" s="163"/>
      <c r="E408" s="166"/>
      <c r="F408" s="138"/>
      <c r="G408" s="159"/>
      <c r="H408" s="159"/>
      <c r="I408" s="159"/>
      <c r="J408" s="159"/>
      <c r="K408" s="159"/>
      <c r="L408" s="159"/>
      <c r="M408" s="159"/>
      <c r="N408" s="159"/>
      <c r="O408" s="159"/>
      <c r="P408" s="159"/>
      <c r="Q408" s="159"/>
      <c r="R408" s="159"/>
      <c r="S408" s="159"/>
      <c r="T408" s="159"/>
      <c r="U408" s="159"/>
      <c r="V408" s="160"/>
      <c r="W408" s="159"/>
      <c r="X408" s="159"/>
      <c r="Y408" s="159"/>
      <c r="Z408" s="159"/>
      <c r="AA408" s="159"/>
      <c r="AB408" s="159"/>
      <c r="AC408" s="159"/>
      <c r="AD408" s="159"/>
      <c r="AE408" s="159"/>
      <c r="AF408" s="159"/>
      <c r="AG408" s="159"/>
    </row>
    <row r="409" spans="1:33" s="136" customFormat="1" ht="12.75" customHeight="1" x14ac:dyDescent="0.2">
      <c r="A409" s="167">
        <v>263</v>
      </c>
      <c r="B409" s="168" t="s">
        <v>818</v>
      </c>
      <c r="C409" s="169" t="s">
        <v>819</v>
      </c>
      <c r="D409" s="167" t="s">
        <v>358</v>
      </c>
      <c r="E409" s="170">
        <v>1</v>
      </c>
      <c r="F409" s="138"/>
      <c r="G409" s="147"/>
      <c r="H409" s="147"/>
      <c r="I409" s="147"/>
      <c r="J409" s="147"/>
      <c r="K409" s="138">
        <f t="shared" si="186"/>
        <v>0</v>
      </c>
      <c r="L409" s="138"/>
      <c r="M409" s="138">
        <f>G409*$G$3+H409*$H$3+I409*$I$3+J409*$J$3</f>
        <v>0</v>
      </c>
      <c r="N409" s="147"/>
      <c r="O409" s="147"/>
      <c r="P409" s="147"/>
      <c r="Q409" s="138">
        <f t="shared" si="187"/>
        <v>0</v>
      </c>
      <c r="R409" s="138"/>
      <c r="S409" s="138">
        <f>Q409*$S$3</f>
        <v>0</v>
      </c>
      <c r="T409" s="138">
        <f>(Q409+S409)*$T$3</f>
        <v>0</v>
      </c>
      <c r="U409" s="138">
        <f t="shared" si="188"/>
        <v>0</v>
      </c>
      <c r="V409" s="145"/>
      <c r="W409" s="138">
        <f>K409*E409</f>
        <v>0</v>
      </c>
      <c r="X409" s="138">
        <f>M409*E409</f>
        <v>0</v>
      </c>
      <c r="Y409" s="138">
        <f>(N409+O409+P409)*E409</f>
        <v>0</v>
      </c>
      <c r="Z409" s="138">
        <f>S409*E409</f>
        <v>0</v>
      </c>
      <c r="AA409" s="138">
        <f>T409*E409</f>
        <v>0</v>
      </c>
      <c r="AB409" s="138">
        <f t="shared" si="189"/>
        <v>0</v>
      </c>
      <c r="AC409" s="138"/>
      <c r="AD409" s="138">
        <f t="shared" si="190"/>
        <v>0</v>
      </c>
      <c r="AE409" s="138">
        <f t="shared" si="191"/>
        <v>0</v>
      </c>
      <c r="AF409" s="138">
        <f t="shared" si="192"/>
        <v>0</v>
      </c>
      <c r="AG409" s="138">
        <f t="shared" si="193"/>
        <v>0</v>
      </c>
    </row>
    <row r="410" spans="1:33" s="136" customFormat="1" ht="12.75" customHeight="1" x14ac:dyDescent="0.2">
      <c r="A410" s="163"/>
      <c r="B410" s="164" t="s">
        <v>820</v>
      </c>
      <c r="C410" s="165" t="s">
        <v>821</v>
      </c>
      <c r="D410" s="163"/>
      <c r="E410" s="166"/>
      <c r="F410" s="137"/>
      <c r="G410" s="159"/>
      <c r="H410" s="159"/>
      <c r="I410" s="159"/>
      <c r="J410" s="159"/>
      <c r="K410" s="159"/>
      <c r="L410" s="159"/>
      <c r="M410" s="159"/>
      <c r="N410" s="159"/>
      <c r="O410" s="159"/>
      <c r="P410" s="159"/>
      <c r="Q410" s="159"/>
      <c r="R410" s="159"/>
      <c r="S410" s="159"/>
      <c r="T410" s="159"/>
      <c r="U410" s="159"/>
      <c r="V410" s="160"/>
      <c r="W410" s="159"/>
      <c r="X410" s="159"/>
      <c r="Y410" s="159"/>
      <c r="Z410" s="159"/>
      <c r="AA410" s="159"/>
      <c r="AB410" s="159"/>
      <c r="AC410" s="159"/>
      <c r="AD410" s="159"/>
      <c r="AE410" s="159"/>
      <c r="AF410" s="159"/>
      <c r="AG410" s="159"/>
    </row>
    <row r="411" spans="1:33" s="136" customFormat="1" ht="12.75" customHeight="1" x14ac:dyDescent="0.2">
      <c r="A411" s="167">
        <v>264</v>
      </c>
      <c r="B411" s="168" t="s">
        <v>822</v>
      </c>
      <c r="C411" s="169" t="s">
        <v>823</v>
      </c>
      <c r="D411" s="167" t="s">
        <v>358</v>
      </c>
      <c r="E411" s="170">
        <v>1</v>
      </c>
      <c r="F411" s="138"/>
      <c r="G411" s="147"/>
      <c r="H411" s="147"/>
      <c r="I411" s="147"/>
      <c r="J411" s="147"/>
      <c r="K411" s="138">
        <f t="shared" si="186"/>
        <v>0</v>
      </c>
      <c r="L411" s="138"/>
      <c r="M411" s="138">
        <f>G411*$G$3+H411*$H$3+I411*$I$3+J411*$J$3</f>
        <v>0</v>
      </c>
      <c r="N411" s="147"/>
      <c r="O411" s="147"/>
      <c r="P411" s="147"/>
      <c r="Q411" s="138">
        <f t="shared" si="187"/>
        <v>0</v>
      </c>
      <c r="R411" s="138"/>
      <c r="S411" s="138">
        <f>Q411*$S$3</f>
        <v>0</v>
      </c>
      <c r="T411" s="138">
        <f>(Q411+S411)*$T$3</f>
        <v>0</v>
      </c>
      <c r="U411" s="138">
        <f t="shared" si="188"/>
        <v>0</v>
      </c>
      <c r="V411" s="145"/>
      <c r="W411" s="138">
        <f>K411*E411</f>
        <v>0</v>
      </c>
      <c r="X411" s="138">
        <f>M411*E411</f>
        <v>0</v>
      </c>
      <c r="Y411" s="138">
        <f>(N411+O411+P411)*E411</f>
        <v>0</v>
      </c>
      <c r="Z411" s="138">
        <f>S411*E411</f>
        <v>0</v>
      </c>
      <c r="AA411" s="138">
        <f>T411*E411</f>
        <v>0</v>
      </c>
      <c r="AB411" s="138">
        <f t="shared" si="189"/>
        <v>0</v>
      </c>
      <c r="AC411" s="138"/>
      <c r="AD411" s="138">
        <f t="shared" si="190"/>
        <v>0</v>
      </c>
      <c r="AE411" s="138">
        <f t="shared" si="191"/>
        <v>0</v>
      </c>
      <c r="AF411" s="138">
        <f t="shared" si="192"/>
        <v>0</v>
      </c>
      <c r="AG411" s="138">
        <f t="shared" si="193"/>
        <v>0</v>
      </c>
    </row>
    <row r="412" spans="1:33" s="136" customFormat="1" ht="12.75" customHeight="1" x14ac:dyDescent="0.2">
      <c r="A412" s="167">
        <v>265</v>
      </c>
      <c r="B412" s="168" t="s">
        <v>824</v>
      </c>
      <c r="C412" s="169" t="s">
        <v>825</v>
      </c>
      <c r="D412" s="167" t="s">
        <v>565</v>
      </c>
      <c r="E412" s="170">
        <v>1</v>
      </c>
      <c r="F412" s="137"/>
      <c r="G412" s="147"/>
      <c r="H412" s="147"/>
      <c r="I412" s="147"/>
      <c r="J412" s="147"/>
      <c r="K412" s="138">
        <f t="shared" si="186"/>
        <v>0</v>
      </c>
      <c r="L412" s="138"/>
      <c r="M412" s="138">
        <f>G412*$G$3+H412*$H$3+I412*$I$3+J412*$J$3</f>
        <v>0</v>
      </c>
      <c r="N412" s="147"/>
      <c r="O412" s="147"/>
      <c r="P412" s="147"/>
      <c r="Q412" s="138">
        <f t="shared" si="187"/>
        <v>0</v>
      </c>
      <c r="R412" s="138"/>
      <c r="S412" s="138">
        <f>Q412*$S$3</f>
        <v>0</v>
      </c>
      <c r="T412" s="138">
        <f>(Q412+S412)*$T$3</f>
        <v>0</v>
      </c>
      <c r="U412" s="138">
        <f t="shared" si="188"/>
        <v>0</v>
      </c>
      <c r="V412" s="145"/>
      <c r="W412" s="138">
        <f>K412*E412</f>
        <v>0</v>
      </c>
      <c r="X412" s="138">
        <f>M412*E412</f>
        <v>0</v>
      </c>
      <c r="Y412" s="138">
        <f>(N412+O412+P412)*E412</f>
        <v>0</v>
      </c>
      <c r="Z412" s="138">
        <f>S412*E412</f>
        <v>0</v>
      </c>
      <c r="AA412" s="138">
        <f>T412*E412</f>
        <v>0</v>
      </c>
      <c r="AB412" s="138">
        <f t="shared" si="189"/>
        <v>0</v>
      </c>
      <c r="AC412" s="138"/>
      <c r="AD412" s="138">
        <f t="shared" si="190"/>
        <v>0</v>
      </c>
      <c r="AE412" s="138">
        <f t="shared" si="191"/>
        <v>0</v>
      </c>
      <c r="AF412" s="138">
        <f t="shared" si="192"/>
        <v>0</v>
      </c>
      <c r="AG412" s="138">
        <f t="shared" si="193"/>
        <v>0</v>
      </c>
    </row>
    <row r="413" spans="1:33" ht="12.75" customHeight="1" x14ac:dyDescent="0.2">
      <c r="B413" s="3"/>
      <c r="C413" s="8" t="s">
        <v>67</v>
      </c>
      <c r="D413" s="102"/>
      <c r="E413" s="1"/>
      <c r="F413" s="113"/>
      <c r="G413" s="10"/>
      <c r="H413" s="10"/>
      <c r="I413" s="10"/>
      <c r="J413" s="10"/>
      <c r="K413" s="10"/>
      <c r="L413" s="113"/>
      <c r="M413" s="10"/>
      <c r="N413" s="10"/>
      <c r="O413" s="10"/>
      <c r="P413" s="10"/>
      <c r="Q413" s="10"/>
      <c r="R413" s="120"/>
      <c r="S413" s="10"/>
      <c r="T413" s="10"/>
      <c r="U413" s="10"/>
      <c r="V413" s="145"/>
      <c r="W413" s="10">
        <f>SUBTOTAL(9,W4:W412)</f>
        <v>0</v>
      </c>
      <c r="X413" s="10">
        <f>SUBTOTAL(9,X4:X412)</f>
        <v>0</v>
      </c>
      <c r="Y413" s="10">
        <f>SUBTOTAL(9,Y4:Y412)</f>
        <v>0</v>
      </c>
      <c r="Z413" s="10">
        <f>SUBTOTAL(9,Z4:Z412)</f>
        <v>0</v>
      </c>
      <c r="AA413" s="10">
        <f>SUBTOTAL(9,AA4:AA412)</f>
        <v>0</v>
      </c>
      <c r="AB413" s="10">
        <f>SUBTOTAL(9,AB4:AB412)</f>
        <v>0</v>
      </c>
      <c r="AC413" s="10"/>
      <c r="AD413" s="10">
        <f>SUBTOTAL(9,AD4:AD412)</f>
        <v>0</v>
      </c>
      <c r="AE413" s="10">
        <f>SUBTOTAL(9,AE4:AE412)</f>
        <v>0</v>
      </c>
      <c r="AF413" s="10">
        <f>SUBTOTAL(9,AF4:AF412)</f>
        <v>0</v>
      </c>
      <c r="AG413" s="10">
        <f>SUBTOTAL(9,AG4:AG412)</f>
        <v>0</v>
      </c>
    </row>
    <row r="414" spans="1:33" x14ac:dyDescent="0.2">
      <c r="X414" s="131"/>
      <c r="Y414" s="131"/>
      <c r="Z414" s="131"/>
      <c r="AA414" s="131"/>
      <c r="AB414" s="131"/>
      <c r="AD414" s="132"/>
      <c r="AE414" s="132"/>
      <c r="AF414" s="132"/>
      <c r="AG414" s="132"/>
    </row>
    <row r="415" spans="1:33" x14ac:dyDescent="0.2">
      <c r="Z415" s="131"/>
      <c r="AA415" s="131"/>
      <c r="AD415" s="129" t="e">
        <f>AD413/$W$413</f>
        <v>#DIV/0!</v>
      </c>
      <c r="AE415" s="129" t="e">
        <f t="shared" ref="AE415:AG415" si="194">AE413/$W$413</f>
        <v>#DIV/0!</v>
      </c>
      <c r="AF415" s="129" t="e">
        <f t="shared" si="194"/>
        <v>#DIV/0!</v>
      </c>
      <c r="AG415" s="129" t="e">
        <f t="shared" si="194"/>
        <v>#DIV/0!</v>
      </c>
    </row>
    <row r="417" spans="6:21" x14ac:dyDescent="0.2">
      <c r="F417" s="124"/>
      <c r="G417" s="124"/>
      <c r="H417" s="124"/>
      <c r="I417" s="124"/>
      <c r="J417" s="124"/>
      <c r="K417" s="124"/>
      <c r="L417" s="124"/>
      <c r="M417" s="124"/>
      <c r="N417" s="124"/>
      <c r="O417" s="124"/>
      <c r="P417" s="124"/>
      <c r="Q417" s="124"/>
      <c r="R417" s="124"/>
      <c r="S417" s="124"/>
      <c r="T417" s="124"/>
      <c r="U417" s="124"/>
    </row>
  </sheetData>
  <autoFilter ref="AC1:AC417"/>
  <printOptions horizontalCentered="1"/>
  <pageMargins left="0.39370078740157483" right="0.39370078740157483" top="0.59055118110236227" bottom="0.39370078740157483" header="0.31496062992125984" footer="0.51181102362204722"/>
  <pageSetup paperSize="8" scale="85" fitToWidth="2" fitToHeight="45" orientation="landscape" r:id="rId1"/>
  <headerFooter>
    <oddHeader>&amp;RAzienda USL di Bologna Dipartimento Tecnico Patrimoniale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workbookViewId="0">
      <selection activeCell="E42" sqref="E42"/>
    </sheetView>
  </sheetViews>
  <sheetFormatPr defaultRowHeight="12.75" x14ac:dyDescent="0.2"/>
  <cols>
    <col min="1" max="1" width="7.5703125" customWidth="1"/>
    <col min="2" max="2" width="43.7109375" customWidth="1"/>
    <col min="3" max="4" width="14.28515625" hidden="1" customWidth="1"/>
    <col min="5" max="5" width="11.7109375" bestFit="1" customWidth="1"/>
    <col min="6" max="8" width="10.85546875" customWidth="1"/>
    <col min="9" max="9" width="11.7109375" hidden="1" customWidth="1"/>
    <col min="10" max="11" width="10.85546875" hidden="1" customWidth="1"/>
    <col min="12" max="14" width="10.85546875" customWidth="1"/>
    <col min="15" max="15" width="10.7109375" hidden="1" customWidth="1"/>
    <col min="16" max="16" width="10.28515625" hidden="1" customWidth="1"/>
  </cols>
  <sheetData>
    <row r="1" spans="1:16" ht="13.5" thickBot="1" x14ac:dyDescent="0.25">
      <c r="A1" s="97" t="s">
        <v>51</v>
      </c>
      <c r="B1" s="97" t="s">
        <v>52</v>
      </c>
      <c r="C1" s="97"/>
      <c r="D1" s="97"/>
      <c r="E1" s="97" t="s">
        <v>53</v>
      </c>
      <c r="F1" s="97" t="s">
        <v>54</v>
      </c>
      <c r="G1" s="97" t="s">
        <v>55</v>
      </c>
      <c r="H1" s="97" t="s">
        <v>56</v>
      </c>
      <c r="I1" s="98"/>
      <c r="J1" s="98"/>
      <c r="K1" s="98"/>
      <c r="L1" s="97" t="s">
        <v>57</v>
      </c>
      <c r="M1" s="97" t="s">
        <v>58</v>
      </c>
      <c r="N1" s="97" t="s">
        <v>59</v>
      </c>
    </row>
    <row r="2" spans="1:16" x14ac:dyDescent="0.2">
      <c r="A2" s="18"/>
      <c r="B2" s="19"/>
      <c r="C2" s="15"/>
      <c r="D2" s="15"/>
      <c r="E2" s="148" t="s">
        <v>17</v>
      </c>
      <c r="F2" s="149"/>
      <c r="G2" s="149"/>
      <c r="H2" s="150"/>
      <c r="I2" s="148" t="s">
        <v>16</v>
      </c>
      <c r="J2" s="149"/>
      <c r="K2" s="149"/>
      <c r="L2" s="150"/>
      <c r="M2" s="23"/>
      <c r="N2" s="25"/>
      <c r="O2" s="24"/>
      <c r="P2" s="25"/>
    </row>
    <row r="3" spans="1:16" ht="51" x14ac:dyDescent="0.2">
      <c r="A3" s="20"/>
      <c r="B3" s="21"/>
      <c r="C3" s="17" t="s">
        <v>40</v>
      </c>
      <c r="D3" s="7" t="s">
        <v>41</v>
      </c>
      <c r="E3" s="9" t="s">
        <v>65</v>
      </c>
      <c r="F3" s="2" t="s">
        <v>66</v>
      </c>
      <c r="G3" s="99" t="s">
        <v>61</v>
      </c>
      <c r="H3" s="5" t="s">
        <v>60</v>
      </c>
      <c r="I3" s="9" t="s">
        <v>34</v>
      </c>
      <c r="J3" s="2" t="s">
        <v>46</v>
      </c>
      <c r="K3" s="99" t="s">
        <v>48</v>
      </c>
      <c r="L3" s="5" t="s">
        <v>62</v>
      </c>
      <c r="M3" s="9" t="s">
        <v>63</v>
      </c>
      <c r="N3" s="5" t="s">
        <v>64</v>
      </c>
      <c r="O3" s="17" t="s">
        <v>49</v>
      </c>
      <c r="P3" s="5" t="s">
        <v>50</v>
      </c>
    </row>
    <row r="4" spans="1:16" s="33" customFormat="1" ht="15.75" customHeight="1" x14ac:dyDescent="0.2">
      <c r="A4" s="26"/>
      <c r="B4" s="27" t="s">
        <v>47</v>
      </c>
      <c r="C4" s="28"/>
      <c r="D4" s="29"/>
      <c r="E4" s="30"/>
      <c r="F4" s="31"/>
      <c r="G4" s="100"/>
      <c r="H4" s="32"/>
      <c r="I4" s="30"/>
      <c r="J4" s="31"/>
      <c r="K4" s="100"/>
      <c r="L4" s="32"/>
      <c r="M4" s="30"/>
      <c r="N4" s="32"/>
      <c r="O4" s="28"/>
      <c r="P4" s="32"/>
    </row>
    <row r="5" spans="1:16" s="33" customFormat="1" ht="15.75" customHeight="1" x14ac:dyDescent="0.2">
      <c r="A5" s="34" t="s">
        <v>35</v>
      </c>
      <c r="B5" s="35" t="s">
        <v>43</v>
      </c>
      <c r="C5" s="36">
        <f>E5+D5</f>
        <v>1487006.9307909871</v>
      </c>
      <c r="D5" s="37">
        <f>$D$9/$E$9*E5</f>
        <v>40637.536897306825</v>
      </c>
      <c r="E5" s="38">
        <v>1446369.3938936803</v>
      </c>
      <c r="F5" s="39">
        <v>0.3</v>
      </c>
      <c r="G5" s="40">
        <f>E5*F5</f>
        <v>433910.8181681041</v>
      </c>
      <c r="H5" s="41">
        <f>G5/24.695</f>
        <v>17570.796443332823</v>
      </c>
      <c r="I5" s="38">
        <v>1081696.3098991998</v>
      </c>
      <c r="J5" s="39">
        <f>K5/I5</f>
        <v>0.33561749476397695</v>
      </c>
      <c r="K5" s="40">
        <v>363036.20562380785</v>
      </c>
      <c r="L5" s="41">
        <v>14506.580235199992</v>
      </c>
      <c r="M5" s="38">
        <f>L5-H5</f>
        <v>-3064.2162081328315</v>
      </c>
      <c r="N5" s="42">
        <f>M5/H5</f>
        <v>-0.17439256199997341</v>
      </c>
      <c r="O5" s="36">
        <f>K5-G5</f>
        <v>-70874.612544296251</v>
      </c>
      <c r="P5" s="42">
        <f>O5/G5</f>
        <v>-0.16333912310256868</v>
      </c>
    </row>
    <row r="6" spans="1:16" s="33" customFormat="1" ht="15.75" customHeight="1" x14ac:dyDescent="0.2">
      <c r="A6" s="34" t="s">
        <v>36</v>
      </c>
      <c r="B6" s="35" t="s">
        <v>44</v>
      </c>
      <c r="C6" s="36">
        <f>E6+D6</f>
        <v>756226.46789290372</v>
      </c>
      <c r="D6" s="37">
        <f>$D$9/$E$9*E6</f>
        <v>20666.467892904158</v>
      </c>
      <c r="E6" s="38">
        <v>735559.99999999953</v>
      </c>
      <c r="F6" s="39">
        <v>0.20799999999999999</v>
      </c>
      <c r="G6" s="40">
        <f>E6*F6</f>
        <v>152996.47999999989</v>
      </c>
      <c r="H6" s="41">
        <f t="shared" ref="H6:H8" si="0">G6/24.695</f>
        <v>6195.4436120672153</v>
      </c>
      <c r="I6" s="38">
        <v>449553.89999999991</v>
      </c>
      <c r="J6" s="39">
        <f t="shared" ref="J6:J9" si="1">K6/I6</f>
        <v>0.22608046954992517</v>
      </c>
      <c r="K6" s="40">
        <v>101635.35680000008</v>
      </c>
      <c r="L6" s="41">
        <v>4058.9200000000005</v>
      </c>
      <c r="M6" s="38">
        <f t="shared" ref="M6:M8" si="2">L6-H6</f>
        <v>-2136.5236120672148</v>
      </c>
      <c r="N6" s="42">
        <f t="shared" ref="N6:N9" si="3">M6/H6</f>
        <v>-0.34485401624926215</v>
      </c>
      <c r="O6" s="36">
        <f t="shared" ref="O6:O8" si="4">K6-G6</f>
        <v>-51361.123199999813</v>
      </c>
      <c r="P6" s="42">
        <f t="shared" ref="P6:P9" si="5">O6/G6</f>
        <v>-0.3357013390111972</v>
      </c>
    </row>
    <row r="7" spans="1:16" s="43" customFormat="1" ht="15.75" customHeight="1" x14ac:dyDescent="0.2">
      <c r="A7" s="34" t="s">
        <v>37</v>
      </c>
      <c r="B7" s="35" t="s">
        <v>42</v>
      </c>
      <c r="C7" s="36">
        <f>E7+D7</f>
        <v>667266.78098679276</v>
      </c>
      <c r="D7" s="37">
        <f>$D$9/$E$9*E7</f>
        <v>18235.340986792864</v>
      </c>
      <c r="E7" s="38">
        <v>649031.43999999994</v>
      </c>
      <c r="F7" s="39">
        <v>0.24099999999999999</v>
      </c>
      <c r="G7" s="40">
        <f>E7*F7</f>
        <v>156416.57703999997</v>
      </c>
      <c r="H7" s="41">
        <f t="shared" si="0"/>
        <v>6333.9371143956259</v>
      </c>
      <c r="I7" s="38">
        <v>425835.42</v>
      </c>
      <c r="J7" s="39">
        <f t="shared" si="1"/>
        <v>0.1975648694549646</v>
      </c>
      <c r="K7" s="40">
        <v>84130.119161600014</v>
      </c>
      <c r="L7" s="41">
        <v>3359.8290399999996</v>
      </c>
      <c r="M7" s="38">
        <f t="shared" si="2"/>
        <v>-2974.1080743956263</v>
      </c>
      <c r="N7" s="42">
        <f t="shared" si="3"/>
        <v>-0.46955124761755879</v>
      </c>
      <c r="O7" s="36">
        <f t="shared" si="4"/>
        <v>-72286.45787839996</v>
      </c>
      <c r="P7" s="42">
        <f t="shared" si="5"/>
        <v>-0.46214064548870898</v>
      </c>
    </row>
    <row r="8" spans="1:16" s="43" customFormat="1" ht="15.75" customHeight="1" x14ac:dyDescent="0.2">
      <c r="A8" s="34" t="s">
        <v>38</v>
      </c>
      <c r="B8" s="35" t="s">
        <v>45</v>
      </c>
      <c r="C8" s="36">
        <f>E8+D8</f>
        <v>281801.75422299618</v>
      </c>
      <c r="D8" s="37">
        <f>$D$9/$E$9*E8</f>
        <v>7701.1942229961569</v>
      </c>
      <c r="E8" s="38">
        <v>274100.56</v>
      </c>
      <c r="F8" s="39">
        <v>0.25700000000000001</v>
      </c>
      <c r="G8" s="40">
        <f>E8*F8</f>
        <v>70443.843919999999</v>
      </c>
      <c r="H8" s="41">
        <f t="shared" si="0"/>
        <v>2852.5549269082808</v>
      </c>
      <c r="I8" s="38">
        <v>171685.25999999998</v>
      </c>
      <c r="J8" s="39">
        <f t="shared" si="1"/>
        <v>0.3227097399042877</v>
      </c>
      <c r="K8" s="40">
        <v>55404.505600000004</v>
      </c>
      <c r="L8" s="41">
        <v>2212.64</v>
      </c>
      <c r="M8" s="38">
        <f t="shared" si="2"/>
        <v>-639.9149269082809</v>
      </c>
      <c r="N8" s="42">
        <f t="shared" si="3"/>
        <v>-0.22433044877486291</v>
      </c>
      <c r="O8" s="36">
        <f t="shared" si="4"/>
        <v>-15039.338319999995</v>
      </c>
      <c r="P8" s="42">
        <f t="shared" si="5"/>
        <v>-0.21349400434592292</v>
      </c>
    </row>
    <row r="9" spans="1:16" s="33" customFormat="1" ht="15.75" customHeight="1" x14ac:dyDescent="0.2">
      <c r="A9" s="34"/>
      <c r="B9" s="44" t="s">
        <v>33</v>
      </c>
      <c r="C9" s="45">
        <f>SUM(C5:C8)</f>
        <v>3192301.9338936796</v>
      </c>
      <c r="D9" s="46">
        <v>87240.54</v>
      </c>
      <c r="E9" s="47">
        <f>SUM(E5:E8)</f>
        <v>3105061.3938936796</v>
      </c>
      <c r="F9" s="48">
        <f>G9/E9</f>
        <v>0.26207781937208557</v>
      </c>
      <c r="G9" s="49">
        <f>SUM(G5:G8)</f>
        <v>813767.71912810404</v>
      </c>
      <c r="H9" s="50">
        <f>SUM(H5:H8)</f>
        <v>32952.732096703949</v>
      </c>
      <c r="I9" s="47">
        <f>SUM(I5:I8)</f>
        <v>2128770.8898991994</v>
      </c>
      <c r="J9" s="48">
        <f t="shared" si="1"/>
        <v>0.28382865908788241</v>
      </c>
      <c r="K9" s="49">
        <f>SUM(K5:K8)</f>
        <v>604206.18718540797</v>
      </c>
      <c r="L9" s="50">
        <f>SUM(L5:L8)</f>
        <v>24137.969275199994</v>
      </c>
      <c r="M9" s="47">
        <f>SUM(M5:M8)</f>
        <v>-8814.7628215039531</v>
      </c>
      <c r="N9" s="51">
        <f t="shared" si="3"/>
        <v>-0.26749717733983086</v>
      </c>
      <c r="O9" s="45">
        <f>SUM(O5:O8)</f>
        <v>-209561.53194269602</v>
      </c>
      <c r="P9" s="51">
        <f t="shared" si="5"/>
        <v>-0.25752008468365734</v>
      </c>
    </row>
    <row r="10" spans="1:16" s="33" customFormat="1" ht="15.75" customHeight="1" x14ac:dyDescent="0.2">
      <c r="A10" s="52"/>
      <c r="B10" s="53"/>
      <c r="C10" s="54"/>
      <c r="D10" s="55"/>
      <c r="E10" s="56"/>
      <c r="F10" s="57"/>
      <c r="G10" s="58"/>
      <c r="H10" s="59"/>
      <c r="I10" s="60"/>
      <c r="J10" s="58"/>
      <c r="K10" s="61"/>
      <c r="L10" s="59"/>
      <c r="M10" s="60"/>
      <c r="N10" s="53"/>
      <c r="O10" s="62"/>
      <c r="P10" s="53"/>
    </row>
    <row r="11" spans="1:16" s="33" customFormat="1" ht="15.75" customHeight="1" x14ac:dyDescent="0.2">
      <c r="A11" s="34"/>
      <c r="B11" s="63" t="s">
        <v>20</v>
      </c>
      <c r="C11" s="64"/>
      <c r="D11" s="65"/>
      <c r="E11" s="66"/>
      <c r="F11" s="67"/>
      <c r="G11" s="68"/>
      <c r="H11" s="69"/>
      <c r="I11" s="70"/>
      <c r="J11" s="68"/>
      <c r="K11" s="71"/>
      <c r="L11" s="72"/>
      <c r="M11" s="73"/>
      <c r="N11" s="63"/>
      <c r="O11" s="74"/>
      <c r="P11" s="63"/>
    </row>
    <row r="12" spans="1:16" s="33" customFormat="1" ht="15.75" customHeight="1" x14ac:dyDescent="0.2">
      <c r="A12" s="75"/>
      <c r="B12" s="35" t="s">
        <v>19</v>
      </c>
      <c r="C12" s="76"/>
      <c r="D12" s="77"/>
      <c r="E12" s="78"/>
      <c r="F12" s="79"/>
      <c r="G12" s="80"/>
      <c r="H12" s="81"/>
      <c r="I12" s="82">
        <v>60551</v>
      </c>
      <c r="J12" s="39">
        <f t="shared" ref="J12:J15" si="6">K12/I12</f>
        <v>0.18360984954831464</v>
      </c>
      <c r="K12" s="83">
        <v>11117.76</v>
      </c>
      <c r="L12" s="41">
        <v>444</v>
      </c>
      <c r="M12" s="38">
        <f t="shared" ref="M12:M14" si="7">L12-H12</f>
        <v>444</v>
      </c>
      <c r="N12" s="84"/>
      <c r="O12" s="36">
        <f t="shared" ref="O12:O14" si="8">K12-G12</f>
        <v>11117.76</v>
      </c>
      <c r="P12" s="84"/>
    </row>
    <row r="13" spans="1:16" s="33" customFormat="1" ht="15.75" customHeight="1" x14ac:dyDescent="0.2">
      <c r="A13" s="75"/>
      <c r="B13" s="35" t="s">
        <v>14</v>
      </c>
      <c r="C13" s="76"/>
      <c r="D13" s="77"/>
      <c r="E13" s="78"/>
      <c r="F13" s="79"/>
      <c r="G13" s="58"/>
      <c r="H13" s="59"/>
      <c r="I13" s="85">
        <v>58765.600000000006</v>
      </c>
      <c r="J13" s="39">
        <f t="shared" si="6"/>
        <v>5.8512000217814497E-2</v>
      </c>
      <c r="K13" s="83">
        <v>3438.4928</v>
      </c>
      <c r="L13" s="41">
        <v>137.32000000000002</v>
      </c>
      <c r="M13" s="38">
        <f t="shared" si="7"/>
        <v>137.32000000000002</v>
      </c>
      <c r="N13" s="84"/>
      <c r="O13" s="36">
        <f t="shared" si="8"/>
        <v>3438.4928</v>
      </c>
      <c r="P13" s="84"/>
    </row>
    <row r="14" spans="1:16" s="33" customFormat="1" ht="15.75" customHeight="1" x14ac:dyDescent="0.2">
      <c r="A14" s="75"/>
      <c r="B14" s="35" t="s">
        <v>15</v>
      </c>
      <c r="C14" s="76"/>
      <c r="D14" s="77"/>
      <c r="E14" s="78"/>
      <c r="F14" s="79"/>
      <c r="G14" s="58"/>
      <c r="H14" s="59"/>
      <c r="I14" s="85">
        <v>29306.144056000005</v>
      </c>
      <c r="J14" s="39">
        <f t="shared" si="6"/>
        <v>0.16917681120129957</v>
      </c>
      <c r="K14" s="83">
        <v>4957.92</v>
      </c>
      <c r="L14" s="41">
        <v>198</v>
      </c>
      <c r="M14" s="38">
        <f t="shared" si="7"/>
        <v>198</v>
      </c>
      <c r="N14" s="84"/>
      <c r="O14" s="36">
        <f t="shared" si="8"/>
        <v>4957.92</v>
      </c>
      <c r="P14" s="84"/>
    </row>
    <row r="15" spans="1:16" s="33" customFormat="1" ht="15.75" customHeight="1" x14ac:dyDescent="0.2">
      <c r="A15" s="75"/>
      <c r="B15" s="44" t="s">
        <v>39</v>
      </c>
      <c r="C15" s="76"/>
      <c r="D15" s="77"/>
      <c r="E15" s="78"/>
      <c r="F15" s="79"/>
      <c r="G15" s="58"/>
      <c r="H15" s="59"/>
      <c r="I15" s="86">
        <f>SUM(I12:I14)</f>
        <v>148622.74405600003</v>
      </c>
      <c r="J15" s="48">
        <f t="shared" si="6"/>
        <v>0.13130004377154544</v>
      </c>
      <c r="K15" s="61">
        <f>SUM(K12:K14)</f>
        <v>19514.1728</v>
      </c>
      <c r="L15" s="87">
        <f>SUM(L12:L14)</f>
        <v>779.32</v>
      </c>
      <c r="M15" s="86">
        <f>SUM(M12:M14)</f>
        <v>779.32</v>
      </c>
      <c r="N15" s="88"/>
      <c r="O15" s="89">
        <f>SUM(O12:O14)</f>
        <v>19514.1728</v>
      </c>
      <c r="P15" s="88"/>
    </row>
    <row r="16" spans="1:16" s="33" customFormat="1" ht="15.75" customHeight="1" x14ac:dyDescent="0.2">
      <c r="A16" s="75"/>
      <c r="B16" s="44"/>
      <c r="C16" s="76"/>
      <c r="D16" s="77"/>
      <c r="E16" s="78"/>
      <c r="F16" s="79"/>
      <c r="G16" s="58"/>
      <c r="H16" s="59"/>
      <c r="I16" s="86"/>
      <c r="J16" s="61"/>
      <c r="K16" s="61"/>
      <c r="L16" s="87"/>
      <c r="M16" s="86"/>
      <c r="N16" s="88"/>
      <c r="O16" s="89"/>
      <c r="P16" s="88"/>
    </row>
    <row r="17" spans="1:16" s="33" customFormat="1" ht="15.75" customHeight="1" thickBot="1" x14ac:dyDescent="0.25">
      <c r="A17" s="90"/>
      <c r="B17" s="22" t="s">
        <v>18</v>
      </c>
      <c r="C17" s="91">
        <f t="shared" ref="C17:D17" si="9">C9+C15</f>
        <v>3192301.9338936796</v>
      </c>
      <c r="D17" s="92">
        <f t="shared" si="9"/>
        <v>87240.54</v>
      </c>
      <c r="E17" s="93">
        <f>E9+E15</f>
        <v>3105061.3938936796</v>
      </c>
      <c r="F17" s="94">
        <f>G17/E17</f>
        <v>0.26207781937208557</v>
      </c>
      <c r="G17" s="6">
        <f>G9+G15</f>
        <v>813767.71912810404</v>
      </c>
      <c r="H17" s="4">
        <f>H9+H15</f>
        <v>32952.732096703949</v>
      </c>
      <c r="I17" s="93">
        <f>I9+I15</f>
        <v>2277393.6339551993</v>
      </c>
      <c r="J17" s="94">
        <f>K17/I17</f>
        <v>0.27387463927444949</v>
      </c>
      <c r="K17" s="6">
        <f>K9+K15</f>
        <v>623720.35998540791</v>
      </c>
      <c r="L17" s="4">
        <f>L9+L15</f>
        <v>24917.289275199993</v>
      </c>
      <c r="M17" s="93">
        <f>M9+M15</f>
        <v>-8035.4428215039534</v>
      </c>
      <c r="N17" s="95">
        <f t="shared" ref="N17" si="10">M17/H17</f>
        <v>-0.2438475449599424</v>
      </c>
      <c r="O17" s="96">
        <f>O9+O15</f>
        <v>-190047.35914269602</v>
      </c>
      <c r="P17" s="95">
        <f t="shared" ref="P17" si="11">O17/G17</f>
        <v>-0.23354005654871474</v>
      </c>
    </row>
    <row r="21" spans="1:16" x14ac:dyDescent="0.2">
      <c r="D21" s="16"/>
    </row>
    <row r="26" spans="1:16" hidden="1" x14ac:dyDescent="0.2"/>
    <row r="27" spans="1:16" s="14" customFormat="1" hidden="1" x14ac:dyDescent="0.2">
      <c r="A27" s="11"/>
      <c r="B27" s="12" t="s">
        <v>25</v>
      </c>
      <c r="C27" s="13"/>
      <c r="D27" s="13"/>
      <c r="E27" s="13">
        <v>74046.62</v>
      </c>
      <c r="F27" s="13"/>
      <c r="G27" s="13"/>
      <c r="H27" s="13"/>
      <c r="I27" s="13">
        <v>54268.5</v>
      </c>
      <c r="J27" s="13"/>
      <c r="K27" s="13">
        <v>7987.7600000000011</v>
      </c>
      <c r="L27" s="13">
        <v>319</v>
      </c>
      <c r="M27" s="13"/>
      <c r="N27" s="13"/>
      <c r="O27" s="13"/>
      <c r="P27" s="13"/>
    </row>
    <row r="28" spans="1:16" s="14" customFormat="1" hidden="1" x14ac:dyDescent="0.2">
      <c r="A28" s="11"/>
      <c r="B28" s="12" t="s">
        <v>26</v>
      </c>
      <c r="C28" s="13"/>
      <c r="D28" s="13"/>
      <c r="E28" s="13">
        <v>159610.77999999997</v>
      </c>
      <c r="F28" s="13"/>
      <c r="G28" s="13"/>
      <c r="H28" s="13"/>
      <c r="I28" s="13">
        <v>81073.279999999999</v>
      </c>
      <c r="J28" s="13"/>
      <c r="K28" s="13">
        <v>17361.734400000001</v>
      </c>
      <c r="L28" s="13">
        <v>693.35999999999979</v>
      </c>
      <c r="M28" s="13"/>
      <c r="N28" s="13"/>
      <c r="O28" s="13"/>
      <c r="P28" s="13"/>
    </row>
    <row r="29" spans="1:16" s="14" customFormat="1" hidden="1" x14ac:dyDescent="0.2">
      <c r="A29" s="11"/>
      <c r="B29" s="12" t="s">
        <v>27</v>
      </c>
      <c r="C29" s="13"/>
      <c r="D29" s="13"/>
      <c r="E29" s="13">
        <v>325789</v>
      </c>
      <c r="F29" s="13"/>
      <c r="G29" s="13"/>
      <c r="H29" s="13"/>
      <c r="I29" s="13">
        <v>231222.84</v>
      </c>
      <c r="J29" s="13"/>
      <c r="K29" s="13">
        <v>54172.663801600014</v>
      </c>
      <c r="L29" s="13">
        <v>2163.4450400000001</v>
      </c>
      <c r="M29" s="13"/>
      <c r="N29" s="13"/>
      <c r="O29" s="13"/>
      <c r="P29" s="13"/>
    </row>
    <row r="30" spans="1:16" s="14" customFormat="1" hidden="1" x14ac:dyDescent="0.2">
      <c r="A30" s="11"/>
      <c r="B30" s="12" t="s">
        <v>31</v>
      </c>
      <c r="C30" s="13"/>
      <c r="D30" s="13"/>
      <c r="E30" s="13">
        <v>2803.3</v>
      </c>
      <c r="F30" s="13"/>
      <c r="G30" s="13"/>
      <c r="H30" s="13"/>
      <c r="I30" s="13">
        <v>1382.2</v>
      </c>
      <c r="J30" s="13"/>
      <c r="K30" s="13">
        <v>455.32736</v>
      </c>
      <c r="L30" s="13">
        <v>18.183999999999997</v>
      </c>
      <c r="M30" s="13"/>
      <c r="N30" s="13"/>
      <c r="O30" s="13"/>
      <c r="P30" s="13"/>
    </row>
    <row r="31" spans="1:16" s="14" customFormat="1" hidden="1" x14ac:dyDescent="0.2">
      <c r="A31" s="11"/>
      <c r="B31" s="12" t="s">
        <v>32</v>
      </c>
      <c r="C31" s="13"/>
      <c r="D31" s="13"/>
      <c r="E31" s="13">
        <v>86781.74</v>
      </c>
      <c r="F31" s="13"/>
      <c r="G31" s="13"/>
      <c r="H31" s="13"/>
      <c r="I31" s="13">
        <v>57888.6</v>
      </c>
      <c r="J31" s="13"/>
      <c r="K31" s="13">
        <v>4152.6336000000001</v>
      </c>
      <c r="L31" s="13">
        <v>165.83999999999989</v>
      </c>
      <c r="M31" s="13"/>
      <c r="N31" s="13"/>
      <c r="O31" s="13"/>
      <c r="P31" s="13"/>
    </row>
    <row r="32" spans="1:16" s="14" customFormat="1" hidden="1" x14ac:dyDescent="0.2">
      <c r="A32" s="11"/>
      <c r="B32" s="12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</row>
    <row r="33" spans="1:16" s="14" customFormat="1" hidden="1" x14ac:dyDescent="0.2">
      <c r="A33" s="11"/>
      <c r="B33" s="12" t="s">
        <v>24</v>
      </c>
      <c r="C33" s="13"/>
      <c r="D33" s="13"/>
      <c r="E33" s="13">
        <v>15571.759999999998</v>
      </c>
      <c r="F33" s="13"/>
      <c r="G33" s="13"/>
      <c r="H33" s="13"/>
      <c r="I33" s="13">
        <v>11917</v>
      </c>
      <c r="J33" s="13"/>
      <c r="K33" s="13">
        <v>8012.7999999999993</v>
      </c>
      <c r="L33" s="13">
        <v>320</v>
      </c>
      <c r="M33" s="13"/>
      <c r="N33" s="13"/>
      <c r="O33" s="13"/>
      <c r="P33" s="13"/>
    </row>
    <row r="34" spans="1:16" s="14" customFormat="1" hidden="1" x14ac:dyDescent="0.2">
      <c r="A34" s="11"/>
      <c r="B34" s="12" t="s">
        <v>28</v>
      </c>
      <c r="C34" s="13"/>
      <c r="D34" s="13"/>
      <c r="E34" s="13">
        <v>164561.79999999999</v>
      </c>
      <c r="F34" s="13"/>
      <c r="G34" s="13"/>
      <c r="H34" s="13"/>
      <c r="I34" s="13">
        <v>97303.459999999992</v>
      </c>
      <c r="J34" s="13"/>
      <c r="K34" s="13">
        <v>24002.342400000005</v>
      </c>
      <c r="L34" s="13">
        <v>958.56</v>
      </c>
      <c r="M34" s="13"/>
      <c r="N34" s="13"/>
      <c r="O34" s="13"/>
      <c r="P34" s="13"/>
    </row>
    <row r="35" spans="1:16" s="14" customFormat="1" hidden="1" x14ac:dyDescent="0.2">
      <c r="A35" s="11"/>
      <c r="B35" s="12" t="s">
        <v>29</v>
      </c>
      <c r="C35" s="13"/>
      <c r="D35" s="13"/>
      <c r="E35" s="13">
        <v>17151.419999999998</v>
      </c>
      <c r="F35" s="13"/>
      <c r="G35" s="13"/>
      <c r="H35" s="13"/>
      <c r="I35" s="13">
        <v>11904</v>
      </c>
      <c r="J35" s="13"/>
      <c r="K35" s="13">
        <v>7043.2511999999997</v>
      </c>
      <c r="L35" s="13">
        <v>281.27999999999997</v>
      </c>
      <c r="M35" s="13"/>
      <c r="N35" s="13"/>
      <c r="O35" s="13"/>
      <c r="P35" s="13"/>
    </row>
    <row r="36" spans="1:16" s="14" customFormat="1" hidden="1" x14ac:dyDescent="0.2">
      <c r="A36" s="11"/>
      <c r="B36" s="12" t="s">
        <v>30</v>
      </c>
      <c r="C36" s="13"/>
      <c r="D36" s="13"/>
      <c r="E36" s="13">
        <v>76815.58</v>
      </c>
      <c r="F36" s="13"/>
      <c r="G36" s="13"/>
      <c r="H36" s="13"/>
      <c r="I36" s="13">
        <v>50560.799999999996</v>
      </c>
      <c r="J36" s="13"/>
      <c r="K36" s="13">
        <v>16346.111999999997</v>
      </c>
      <c r="L36" s="13">
        <v>652.80000000000007</v>
      </c>
      <c r="M36" s="13"/>
      <c r="N36" s="13"/>
      <c r="O36" s="13"/>
      <c r="P36" s="13"/>
    </row>
    <row r="37" spans="1:16" hidden="1" x14ac:dyDescent="0.2"/>
    <row r="38" spans="1:16" hidden="1" x14ac:dyDescent="0.2"/>
  </sheetData>
  <mergeCells count="2">
    <mergeCell ref="E2:H2"/>
    <mergeCell ref="I2:L2"/>
  </mergeCells>
  <pageMargins left="0.51181102362204722" right="0.51181102362204722" top="0.74803149606299213" bottom="0.74803149606299213" header="0.31496062992125984" footer="0.31496062992125984"/>
  <pageSetup paperSize="9" orientation="landscape" r:id="rId1"/>
  <headerFooter>
    <oddHeader>&amp;R&amp;"Arial,Grassetto"&amp;14ALLEGATO B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ANALISI</vt:lpstr>
      <vt:lpstr>MO</vt:lpstr>
      <vt:lpstr>ANALISI!Area_stampa</vt:lpstr>
      <vt:lpstr>ANALISI!Titoli_stampa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Stampa S.T.R.</dc:title>
  <dc:creator>Velluti Roberto</dc:creator>
  <cp:lastModifiedBy>frantz</cp:lastModifiedBy>
  <cp:lastPrinted>2017-02-22T19:57:09Z</cp:lastPrinted>
  <dcterms:created xsi:type="dcterms:W3CDTF">2009-03-05T09:24:54Z</dcterms:created>
  <dcterms:modified xsi:type="dcterms:W3CDTF">2019-12-22T12:55:30Z</dcterms:modified>
</cp:coreProperties>
</file>