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bookViews>
    <workbookView xWindow="38280" yWindow="-120" windowWidth="25440" windowHeight="15390"/>
  </bookViews>
  <sheets>
    <sheet name="COMPUTO METRICO ESTIMATIVO" sheetId="9" r:id="rId1"/>
  </sheets>
  <definedNames>
    <definedName name="_xlnm.Print_Area" localSheetId="0">'COMPUTO METRICO ESTIMATIVO'!$A$1:$I$519</definedName>
    <definedName name="_xlnm.Database">#REF!</definedName>
    <definedName name="_xlnm.Print_Titles" localSheetId="0">'COMPUTO METRICO ESTIMATIVO'!$1:$2</definedName>
  </definedNames>
  <calcPr calcId="125725"/>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E72" i="9"/>
  <c r="E19"/>
  <c r="E57"/>
  <c r="E15"/>
  <c r="E191"/>
  <c r="E22"/>
  <c r="E9"/>
  <c r="E23"/>
  <c r="E12"/>
  <c r="A9" l="1"/>
  <c r="A11" s="1"/>
  <c r="A12" s="1"/>
  <c r="A14" s="1"/>
  <c r="A15" s="1"/>
  <c r="A17" s="1"/>
  <c r="A19" s="1"/>
  <c r="A20" s="1"/>
  <c r="A22" s="1"/>
  <c r="A23" s="1"/>
  <c r="A25" s="1"/>
  <c r="A26" s="1"/>
  <c r="A28" s="1"/>
  <c r="A29" s="1"/>
  <c r="A31" s="1"/>
  <c r="A33" s="1"/>
  <c r="A35" s="1"/>
  <c r="A36" s="1"/>
  <c r="A37" s="1"/>
  <c r="A38" s="1"/>
  <c r="A39" s="1"/>
  <c r="A41" s="1"/>
  <c r="A43" s="1"/>
  <c r="A44" s="1"/>
  <c r="A45" s="1"/>
  <c r="A47" s="1"/>
  <c r="A49" s="1"/>
  <c r="A50" s="1"/>
  <c r="A52" s="1"/>
  <c r="A54" s="1"/>
  <c r="A56" s="1"/>
  <c r="A57" s="1"/>
  <c r="A58" s="1"/>
  <c r="A60" s="1"/>
  <c r="A62" s="1"/>
  <c r="A64" s="1"/>
  <c r="A66" s="1"/>
  <c r="A68" s="1"/>
  <c r="A70" s="1"/>
  <c r="A72" s="1"/>
  <c r="A73" s="1"/>
  <c r="A75" s="1"/>
  <c r="A77" l="1"/>
  <c r="A78" s="1"/>
  <c r="A80" s="1"/>
  <c r="A81" s="1"/>
  <c r="A82" s="1"/>
  <c r="A84" s="1"/>
  <c r="A85" s="1"/>
  <c r="A87" s="1"/>
  <c r="E151"/>
  <c r="E11"/>
  <c r="E58"/>
  <c r="E50"/>
  <c r="E44"/>
  <c r="E43"/>
  <c r="E39"/>
  <c r="E36"/>
  <c r="E26"/>
  <c r="E25"/>
  <c r="A90" l="1"/>
  <c r="A92" s="1"/>
  <c r="A93" s="1"/>
  <c r="A94" s="1"/>
  <c r="A95" s="1"/>
  <c r="A97" s="1"/>
  <c r="A98" s="1"/>
  <c r="A99" s="1"/>
  <c r="A100" s="1"/>
  <c r="A102" s="1"/>
  <c r="A104" s="1"/>
  <c r="A105" s="1"/>
  <c r="A107" s="1"/>
  <c r="A109" s="1"/>
  <c r="A110" s="1"/>
  <c r="A111" s="1"/>
  <c r="A112" s="1"/>
  <c r="A113" s="1"/>
  <c r="A115" s="1"/>
  <c r="A117" s="1"/>
  <c r="A119" s="1"/>
  <c r="A120" s="1"/>
  <c r="A122" s="1"/>
  <c r="A123" s="1"/>
  <c r="A124" s="1"/>
  <c r="A126" s="1"/>
  <c r="A127" s="1"/>
  <c r="A128" s="1"/>
  <c r="A129" s="1"/>
  <c r="A130" s="1"/>
  <c r="A132" s="1"/>
  <c r="A134" s="1"/>
  <c r="A135" s="1"/>
  <c r="A136" s="1"/>
  <c r="A137" s="1"/>
  <c r="A138" s="1"/>
  <c r="A140" l="1"/>
  <c r="A141" s="1"/>
  <c r="A143" s="1"/>
  <c r="A144" s="1"/>
  <c r="A145" s="1"/>
  <c r="A147" s="1"/>
  <c r="A149" s="1"/>
  <c r="A151" s="1"/>
  <c r="A152" s="1"/>
  <c r="A154" s="1"/>
  <c r="A155" s="1"/>
  <c r="A156" s="1"/>
  <c r="A157" s="1"/>
  <c r="A159" s="1"/>
  <c r="A161" s="1"/>
  <c r="A162" s="1"/>
  <c r="A163" s="1"/>
  <c r="A165" s="1"/>
  <c r="A167" s="1"/>
  <c r="A169" s="1"/>
  <c r="A170" s="1"/>
  <c r="A172" s="1"/>
  <c r="A173" s="1"/>
  <c r="A174" s="1"/>
  <c r="A176" s="1"/>
  <c r="A178" s="1"/>
  <c r="A180" s="1"/>
  <c r="A182" s="1"/>
  <c r="A184" s="1"/>
  <c r="A139"/>
  <c r="A189" l="1"/>
  <c r="A191" s="1"/>
  <c r="A192" s="1"/>
  <c r="A194" s="1"/>
  <c r="A196" s="1"/>
  <c r="A198" s="1"/>
  <c r="A199" s="1"/>
  <c r="A200" s="1"/>
  <c r="A202" s="1"/>
  <c r="A203" s="1"/>
  <c r="A205" s="1"/>
  <c r="A207" s="1"/>
  <c r="A209" s="1"/>
  <c r="A211" s="1"/>
  <c r="A213" s="1"/>
  <c r="A215" s="1"/>
  <c r="A217" s="1"/>
  <c r="A218" s="1"/>
  <c r="A219" s="1"/>
  <c r="A221" s="1"/>
  <c r="A222" s="1"/>
  <c r="A223" s="1"/>
  <c r="A224" s="1"/>
  <c r="A226" s="1"/>
  <c r="A228" s="1"/>
  <c r="A229" s="1"/>
  <c r="A231" s="1"/>
  <c r="A232" s="1"/>
  <c r="A233" s="1"/>
  <c r="A234" s="1"/>
  <c r="A235" s="1"/>
  <c r="A238" s="1"/>
  <c r="A240" s="1"/>
  <c r="A242" s="1"/>
  <c r="A244" s="1"/>
  <c r="A245" s="1"/>
  <c r="A247" s="1"/>
  <c r="A249" s="1"/>
  <c r="A250" s="1"/>
  <c r="A251" s="1"/>
  <c r="A253" s="1"/>
  <c r="A254" s="1"/>
  <c r="A256" s="1"/>
  <c r="A257" s="1"/>
  <c r="A258" s="1"/>
  <c r="A259" s="1"/>
  <c r="A260" s="1"/>
  <c r="A262" s="1"/>
  <c r="A264" s="1"/>
  <c r="A266" s="1"/>
  <c r="A267" s="1"/>
  <c r="A268" s="1"/>
  <c r="A270" s="1"/>
  <c r="A271" s="1"/>
  <c r="A272" s="1"/>
  <c r="A273" s="1"/>
  <c r="A274" s="1"/>
  <c r="A276" s="1"/>
  <c r="A278" s="1"/>
  <c r="A279" s="1"/>
  <c r="A280" s="1"/>
  <c r="A281" s="1"/>
  <c r="A282" s="1"/>
  <c r="A283" s="1"/>
  <c r="A285" s="1"/>
  <c r="A286" s="1"/>
  <c r="A288" s="1"/>
  <c r="A291" s="1"/>
  <c r="A293" s="1"/>
  <c r="A295" s="1"/>
  <c r="A297" s="1"/>
  <c r="A298" s="1"/>
  <c r="A299" s="1"/>
  <c r="A300" s="1"/>
  <c r="A301" s="1"/>
  <c r="A302" s="1"/>
  <c r="A304" s="1"/>
  <c r="A305" s="1"/>
  <c r="A306" s="1"/>
  <c r="A307" s="1"/>
  <c r="A309" s="1"/>
  <c r="A311" s="1"/>
  <c r="A313" s="1"/>
  <c r="A314" s="1"/>
  <c r="A316" s="1"/>
  <c r="A318" s="1"/>
  <c r="A320" s="1"/>
  <c r="A321" s="1"/>
  <c r="A323" s="1"/>
  <c r="A325" s="1"/>
  <c r="A327" s="1"/>
  <c r="A328" s="1"/>
  <c r="A330" s="1"/>
  <c r="A332" s="1"/>
  <c r="A333" s="1"/>
  <c r="A335" s="1"/>
  <c r="A336" s="1"/>
  <c r="A338" s="1"/>
  <c r="A339" s="1"/>
  <c r="A340" s="1"/>
  <c r="A342" s="1"/>
  <c r="A344" s="1"/>
  <c r="A346" s="1"/>
  <c r="A347" s="1"/>
  <c r="A349" s="1"/>
  <c r="A351" s="1"/>
  <c r="A352" s="1"/>
  <c r="A353" s="1"/>
  <c r="A355" s="1"/>
  <c r="A357" s="1"/>
  <c r="A359" s="1"/>
  <c r="A361" s="1"/>
  <c r="A363" s="1"/>
  <c r="A365" s="1"/>
  <c r="A367" s="1"/>
  <c r="A369" s="1"/>
  <c r="A370" s="1"/>
  <c r="A371" s="1"/>
  <c r="A373" s="1"/>
  <c r="A375" s="1"/>
  <c r="A377" s="1"/>
  <c r="A379" s="1"/>
  <c r="A380" s="1"/>
  <c r="A381" s="1"/>
  <c r="A382" s="1"/>
  <c r="A383" s="1"/>
  <c r="A384" s="1"/>
  <c r="A385" s="1"/>
  <c r="A386" s="1"/>
  <c r="A387" s="1"/>
  <c r="A388" s="1"/>
  <c r="A389" s="1"/>
  <c r="A390" s="1"/>
  <c r="A391" s="1"/>
  <c r="A392" s="1"/>
  <c r="A393" s="1"/>
  <c r="A394" s="1"/>
  <c r="A395" s="1"/>
  <c r="A396" s="1"/>
  <c r="A397" s="1"/>
  <c r="A398" s="1"/>
  <c r="A399" s="1"/>
  <c r="A400" s="1"/>
  <c r="A401" s="1"/>
  <c r="A402" s="1"/>
  <c r="A403" s="1"/>
  <c r="A404" s="1"/>
  <c r="A405" s="1"/>
  <c r="A406" s="1"/>
  <c r="A407" s="1"/>
  <c r="A408" s="1"/>
  <c r="A409" s="1"/>
  <c r="A410" s="1"/>
  <c r="A411" s="1"/>
  <c r="A412" s="1"/>
  <c r="A413" s="1"/>
  <c r="A414" s="1"/>
  <c r="A415" s="1"/>
  <c r="A416" s="1"/>
  <c r="A417" s="1"/>
  <c r="A418" s="1"/>
  <c r="A419" s="1"/>
  <c r="A420" s="1"/>
  <c r="A421" s="1"/>
  <c r="A422" s="1"/>
  <c r="A423" s="1"/>
  <c r="A424" s="1"/>
  <c r="A425" s="1"/>
  <c r="A426" s="1"/>
  <c r="A427" s="1"/>
  <c r="A428" s="1"/>
  <c r="A429" s="1"/>
  <c r="A430" s="1"/>
  <c r="A431" s="1"/>
  <c r="A432" s="1"/>
  <c r="A433" s="1"/>
  <c r="A434" s="1"/>
  <c r="A435" s="1"/>
  <c r="A436" s="1"/>
  <c r="A437" s="1"/>
  <c r="A438" s="1"/>
  <c r="A439" s="1"/>
  <c r="A440" s="1"/>
  <c r="A441" s="1"/>
  <c r="A442" s="1"/>
  <c r="A443" s="1"/>
  <c r="A444" s="1"/>
  <c r="A445" s="1"/>
  <c r="A446" s="1"/>
  <c r="A447" s="1"/>
  <c r="A448" s="1"/>
  <c r="A449" s="1"/>
  <c r="A450" s="1"/>
  <c r="A451" s="1"/>
  <c r="A452" s="1"/>
  <c r="A453" s="1"/>
  <c r="A454" s="1"/>
  <c r="A455" s="1"/>
  <c r="A456" s="1"/>
  <c r="A457" s="1"/>
  <c r="A458" s="1"/>
  <c r="A459" s="1"/>
  <c r="A460" s="1"/>
  <c r="A461" s="1"/>
  <c r="A462" s="1"/>
  <c r="A463" s="1"/>
  <c r="A464" s="1"/>
  <c r="A465" s="1"/>
  <c r="A466" s="1"/>
  <c r="A467" s="1"/>
  <c r="A468" s="1"/>
  <c r="A469" s="1"/>
  <c r="A470" s="1"/>
  <c r="A471" s="1"/>
  <c r="A472" s="1"/>
  <c r="A473" s="1"/>
  <c r="A474" s="1"/>
  <c r="A475" s="1"/>
  <c r="A476" s="1"/>
  <c r="A477" s="1"/>
  <c r="A478" s="1"/>
  <c r="A479" s="1"/>
  <c r="A480" s="1"/>
  <c r="A481" s="1"/>
  <c r="A482" s="1"/>
  <c r="A483" s="1"/>
  <c r="A484" s="1"/>
  <c r="A485" s="1"/>
  <c r="A486" s="1"/>
  <c r="A487" s="1"/>
  <c r="A488" s="1"/>
  <c r="A489" s="1"/>
  <c r="A490" s="1"/>
  <c r="A491" s="1"/>
  <c r="A492" s="1"/>
  <c r="A493" s="1"/>
  <c r="A494" s="1"/>
  <c r="A495" s="1"/>
  <c r="A496" s="1"/>
  <c r="A497" s="1"/>
  <c r="A498" s="1"/>
  <c r="A499" s="1"/>
  <c r="A500" s="1"/>
  <c r="A501" s="1"/>
  <c r="A502" s="1"/>
  <c r="A503" s="1"/>
  <c r="A504" s="1"/>
  <c r="A505" s="1"/>
  <c r="A506" s="1"/>
  <c r="A507" s="1"/>
  <c r="A187"/>
</calcChain>
</file>

<file path=xl/sharedStrings.xml><?xml version="1.0" encoding="utf-8"?>
<sst xmlns="http://schemas.openxmlformats.org/spreadsheetml/2006/main" count="1022" uniqueCount="763">
  <si>
    <t>B</t>
  </si>
  <si>
    <t>U.M.</t>
  </si>
  <si>
    <t>N.</t>
  </si>
  <si>
    <t>CODICE</t>
  </si>
  <si>
    <t>INDICAZIONE DEI LAVORI E DELLE PROVVISTE</t>
  </si>
  <si>
    <t>IMPORTO</t>
  </si>
  <si>
    <t>1.B.A1.1</t>
  </si>
  <si>
    <t>Demolizione completa di fabbricati</t>
  </si>
  <si>
    <t>1.B.A1.1.b</t>
  </si>
  <si>
    <t>In fabbricati con strutture e solai in c.a. e/o acciaio</t>
  </si>
  <si>
    <t>m³</t>
  </si>
  <si>
    <t>1.B.A1.6</t>
  </si>
  <si>
    <t>Demolizione di muratura in laterizio pieno o semipieno</t>
  </si>
  <si>
    <t>1.B.A1.6.b</t>
  </si>
  <si>
    <t>Per spessori oltre 15 cm.</t>
  </si>
  <si>
    <t>1.B.A1.8</t>
  </si>
  <si>
    <t>Demolizione di strutture in calcestruzzo</t>
  </si>
  <si>
    <t>1.B.A1.8.b</t>
  </si>
  <si>
    <t>in calcestruzzo armato</t>
  </si>
  <si>
    <t>1.B.A1.27</t>
  </si>
  <si>
    <t>Rimozione di controsoffitti</t>
  </si>
  <si>
    <t>m²</t>
  </si>
  <si>
    <t>1.B.A1.30</t>
  </si>
  <si>
    <t>Demolizione di solaio</t>
  </si>
  <si>
    <t>1.B.A1.30.c</t>
  </si>
  <si>
    <t>in latero-cemento</t>
  </si>
  <si>
    <t>1.B.F1.6</t>
  </si>
  <si>
    <t>Rinzaffo di calce idraulica</t>
  </si>
  <si>
    <t>DEMOLIZIONI E RIMOZIONI</t>
  </si>
  <si>
    <t>B.21</t>
  </si>
  <si>
    <t>Rimozione di sporto di gronda</t>
  </si>
  <si>
    <t>B01.06</t>
  </si>
  <si>
    <t>SMANTELLAMENTO DI PAVIMENTI, SOTTOFONDI E RIVESTIMENTI</t>
  </si>
  <si>
    <t>B01.06.042</t>
  </si>
  <si>
    <t>Demolizione di sottofondo in malta cementizia</t>
  </si>
  <si>
    <t>mc</t>
  </si>
  <si>
    <t>PDA.14</t>
  </si>
  <si>
    <t>Demolizione di pavimentazione bituminosa</t>
  </si>
  <si>
    <t>1.B.A2.3</t>
  </si>
  <si>
    <t>Scavo a sezione obbligata</t>
  </si>
  <si>
    <t>1.B.A2.3.b</t>
  </si>
  <si>
    <t>Con trasporto a pubblica discarica</t>
  </si>
  <si>
    <t>1.B.A1.34</t>
  </si>
  <si>
    <t>Demolizione di intonaco</t>
  </si>
  <si>
    <t>1.B.B2.5</t>
  </si>
  <si>
    <t>Formazione di casserature</t>
  </si>
  <si>
    <t>1.B.B2.5.B2</t>
  </si>
  <si>
    <t>elevazione: pilastri, travi in spessore, solette, cordoli, superfici &gt; mq 10,00.</t>
  </si>
  <si>
    <t>1.B.B2.6</t>
  </si>
  <si>
    <t>Ferro di armatura in tondini</t>
  </si>
  <si>
    <t>kg</t>
  </si>
  <si>
    <t>1.B.C1.1</t>
  </si>
  <si>
    <t>muratura in mattoni "bolognesi"</t>
  </si>
  <si>
    <t>1.B.C1.1.a</t>
  </si>
  <si>
    <t>Per murature dello spessore di una testa</t>
  </si>
  <si>
    <t>1.B.C1.1.b</t>
  </si>
  <si>
    <t>Per murature dello spessore di due o più teste</t>
  </si>
  <si>
    <t>B02.05</t>
  </si>
  <si>
    <t>RIPARAZIONE E RINFORZO DI ELEMENTI STRUTTURALI IN CALCESTRUZZO ARMATO</t>
  </si>
  <si>
    <t>B02.05.069</t>
  </si>
  <si>
    <t>Ricostruzione di copriferro in elementi strutturali in calcestruzzo armato mediante malta premiscelata antiritiro: - puntellamento eseguito secondo le modalità previste nel progetto esecutivo (da compensare a parte); - eliminazione del calcestruzzo d</t>
  </si>
  <si>
    <t>mq</t>
  </si>
  <si>
    <t>1.B.B2.1</t>
  </si>
  <si>
    <t>Calcestruzzo magro</t>
  </si>
  <si>
    <t>1.B.B2.1.a</t>
  </si>
  <si>
    <t>Dosaggio Kg 150 di cemento tipo "325"</t>
  </si>
  <si>
    <t>1.B.B2.5.A2</t>
  </si>
  <si>
    <t>fondazione: plinti, travi rovesce, cordoli, solettoni, superfici &gt; mq 10,00.</t>
  </si>
  <si>
    <t>1.B.B2.8</t>
  </si>
  <si>
    <t>Inghisaggio di tondini in strutture esistenti</t>
  </si>
  <si>
    <t>1.B.B3.1</t>
  </si>
  <si>
    <t>fornitura e posa in opra di ancoraggi in fondazione - tirafondi -</t>
  </si>
  <si>
    <t>1.B.D4.20</t>
  </si>
  <si>
    <t>Telo in poliestilene sotto platea</t>
  </si>
  <si>
    <t>1.B.D4.24</t>
  </si>
  <si>
    <t>Giunti di costruzione  mediante waterstop idroespansivo</t>
  </si>
  <si>
    <t>m</t>
  </si>
  <si>
    <t>A03.03.019</t>
  </si>
  <si>
    <t>CLS per fondazione  inerti d&lt;31,5 mm lavorabilità S3 o S4</t>
  </si>
  <si>
    <t>A03.03.019.b</t>
  </si>
  <si>
    <t>C 28/35 (Rck 35 N/mm²)</t>
  </si>
  <si>
    <t>A03.03.050</t>
  </si>
  <si>
    <t>Sovrapprezzo per utilizzo di pompa per calcestruzzo:</t>
  </si>
  <si>
    <t>A03.03.050.a</t>
  </si>
  <si>
    <t>quota fissa per montaggio e posizionamento, braccio fino a 36 m</t>
  </si>
  <si>
    <t>cad</t>
  </si>
  <si>
    <t>A03.03.050.c</t>
  </si>
  <si>
    <t>per ogni m³ pompato</t>
  </si>
  <si>
    <t>PDA.01</t>
  </si>
  <si>
    <t>Sovrapprezzo per calcestruzzo a prestazione garantita additivato con fumi di silice</t>
  </si>
  <si>
    <t>A02.17.135</t>
  </si>
  <si>
    <t>Micropali, comunque inclinati, attraverso terreni di qualsiasi natura e consistenza, nonché attraverso trovanti rocciosi e murature di qualsiasi tipo, eseguiti mediante trivellazioni a rotazione o a rotopercussione, sono compresi nel prezzo l'onere d</t>
  </si>
  <si>
    <t>A02.17.135.c</t>
  </si>
  <si>
    <t>con tubi-forma del diametro esterno di 200/220 mm, intasamento ad iniezione ripetuta attraverso le valvole predisposte sui tubi dell'armatura</t>
  </si>
  <si>
    <t>A02.17</t>
  </si>
  <si>
    <t>MICROPALI</t>
  </si>
  <si>
    <t>A02.17.136</t>
  </si>
  <si>
    <t>Armatura per micropali costituita da tubi di sezione idonea determinata dal calcolo, in acciaio con le caratteristiche tecniche indicate nel c.s.a., congiunti a mezzo di appositi manicotti filettati o saldati, muniti di finestrature opportunamente di</t>
  </si>
  <si>
    <t>1.B.B2.5.B3</t>
  </si>
  <si>
    <t>elevazione in pannelli</t>
  </si>
  <si>
    <t>1.B.B3.2</t>
  </si>
  <si>
    <t>Fornitura e posa di profilati in acciaio per travi e pilastri, laminati a caldo</t>
  </si>
  <si>
    <t>1.B.B3.2.c</t>
  </si>
  <si>
    <t>Fe S 355 JR secondo UNI EN 10025</t>
  </si>
  <si>
    <t>1.B.B3.4</t>
  </si>
  <si>
    <t>Fornitura e posa di profilati tubolari in acciaio per pilastri formati a caldo o a freddo, completi di piastre di base e di attacco, compreso taglio a misura, gli sfridi, le forature, le flange, la bullonatura o la saldatura dei profilati, compresi i</t>
  </si>
  <si>
    <t>1.B.B3.4.B</t>
  </si>
  <si>
    <t>Fe S 275 JR secondo UNI EN 10025</t>
  </si>
  <si>
    <t>1.B.B3.6</t>
  </si>
  <si>
    <t>Fornitura e posa in opera di manufatto o scala in acciaio</t>
  </si>
  <si>
    <t>1.B.B3.6.a</t>
  </si>
  <si>
    <t>Fe S 235 JR secondo UNI EN 10025</t>
  </si>
  <si>
    <t>1.B.G6.34</t>
  </si>
  <si>
    <t>Verniciatura di canali di gronda, converse, copertine, ecc.</t>
  </si>
  <si>
    <t>1.B.I6.43</t>
  </si>
  <si>
    <t>Protezione REI di elementi in acciaio</t>
  </si>
  <si>
    <t>A03.03.031</t>
  </si>
  <si>
    <t>Conglomerato cementizio per opere in elevazione, preconfezionato a resistenza caratteristica, dimensione massima degli inerti pari a 31,5 mm, classe di lavorabilità (slump) S3 (semifluida) o S4 (fluida), gettato in opera, secondo le prescrizioni tecn</t>
  </si>
  <si>
    <t>A03.03.031.b</t>
  </si>
  <si>
    <t>C28/35 (Rck 35 N/mm²)</t>
  </si>
  <si>
    <t>A03.04</t>
  </si>
  <si>
    <t>CASSEFORME</t>
  </si>
  <si>
    <t>A03.04.054</t>
  </si>
  <si>
    <t>Sovrapprezzo per casseforme con superficie piallata per formazione di getti in conglomerato cementizio a faccia vista</t>
  </si>
  <si>
    <t>A07.13</t>
  </si>
  <si>
    <t>OPERE DA LATTONIERE</t>
  </si>
  <si>
    <t>A07.13.081</t>
  </si>
  <si>
    <t>Copertine, converse e simili in alluminio, spessore 8/10 con lavorazioni a disegno, posate in opera su superfici predisposte, con sovrapposizioni chiodate, ribattute o saldate, compreso sagomature, piegature, bordature, grappe, opere murarie per l'an</t>
  </si>
  <si>
    <t>1.B.B3.2.b</t>
  </si>
  <si>
    <t>1.B.I1.5</t>
  </si>
  <si>
    <t>Zincatura a caldo</t>
  </si>
  <si>
    <t>1.B.I1.5.c</t>
  </si>
  <si>
    <t>Per lamiere e tubi pesanti</t>
  </si>
  <si>
    <t>A22.03.017</t>
  </si>
  <si>
    <t>Elementi di irrigidimento a sezione rettangolare di legno massello o lamellare, con superfici in vista piallate, di sezione adeguata, opportunamente classificato in base alla norma UNI EN 338 come previsto dalla attuale normativa in materia di proget</t>
  </si>
  <si>
    <t>A22.03.017.c</t>
  </si>
  <si>
    <t>abete e pino lamellare incollato</t>
  </si>
  <si>
    <t>A22.03.018</t>
  </si>
  <si>
    <t>Sovrapprezzo per elementi di irrigidimento in legno di abete, douglas o pino di cui alla voce A22017 per trattamento preventivo per conferire resistenza agli agenti biologici (insetti, funghi) e all'umidità superiore a quella di un legno naturalmente</t>
  </si>
  <si>
    <t>A22.03.018.a</t>
  </si>
  <si>
    <t>applicazione a pennello, spazzola o rotolo</t>
  </si>
  <si>
    <t>A23.02.015</t>
  </si>
  <si>
    <t>Trattamento antiruggine mediante applicazione di una mano di fosfato di zinco in veicolo oleofenolico</t>
  </si>
  <si>
    <t>A03.03</t>
  </si>
  <si>
    <t>CONGLOMERATI CEMENTIZI PRECONFEZIONATI</t>
  </si>
  <si>
    <t>A03.03.046.b</t>
  </si>
  <si>
    <t>1.B.A1.7</t>
  </si>
  <si>
    <t>Demolizione di muratura in laterizio forato</t>
  </si>
  <si>
    <t>1.B.A1.7.a</t>
  </si>
  <si>
    <t>Per spessori fino a cm. 15</t>
  </si>
  <si>
    <t>1.B.A1.18</t>
  </si>
  <si>
    <t>Rimozione di manufatti in ferro</t>
  </si>
  <si>
    <t>1.B.A1.20</t>
  </si>
  <si>
    <t>Rimozione di serramenti</t>
  </si>
  <si>
    <t>1.B.A1.20.a</t>
  </si>
  <si>
    <t>infissi interni</t>
  </si>
  <si>
    <t>1.B.A1.20.b</t>
  </si>
  <si>
    <t>infissi esterni</t>
  </si>
  <si>
    <t>1.B.A1.22</t>
  </si>
  <si>
    <t>Rimozione di soglie  pedate alzate e banchine</t>
  </si>
  <si>
    <t>1.B.A1.23</t>
  </si>
  <si>
    <t>Rimozione di pavimentazioni e sottofondi</t>
  </si>
  <si>
    <t>1.B.A1.23.a</t>
  </si>
  <si>
    <t>per interni</t>
  </si>
  <si>
    <t>1.B.A1.26</t>
  </si>
  <si>
    <t>Rimozione di battiscopa</t>
  </si>
  <si>
    <t>1.B.A1.35</t>
  </si>
  <si>
    <t>Realizzazione di nuovi vani finestra e porte su muratura una testa</t>
  </si>
  <si>
    <t>1.B.A1.35.b</t>
  </si>
  <si>
    <t>Per aperture di dimensioni fino a mq 3,00.</t>
  </si>
  <si>
    <t>B01.10.077</t>
  </si>
  <si>
    <t>Rimozione di strato impermeabile, compreso l'avvicinamento al luogo di deposito provvisorio nell'ambito del cantiere, escluso il trasporto alla discarica e l'eventuale rimozione del massetto sottostante da pagarsi a parte:</t>
  </si>
  <si>
    <t>B01.10.077.b</t>
  </si>
  <si>
    <t>manto bituminoso doppio strato</t>
  </si>
  <si>
    <t>1.B.D3.3</t>
  </si>
  <si>
    <t>Isolamento in lastre di polistirene espanso</t>
  </si>
  <si>
    <t>1.B.D3.3.a</t>
  </si>
  <si>
    <t>Per lastre della densità di Kg/mc 15</t>
  </si>
  <si>
    <t>1.B.D3.3.c</t>
  </si>
  <si>
    <t>Per lastre della densità di Kg/mc 30</t>
  </si>
  <si>
    <t>1.B.D3.3.e</t>
  </si>
  <si>
    <t>Compenso aggiuntivo per lastre della densità di Kg/mc 15 per ogni cm</t>
  </si>
  <si>
    <t>1.B.D3.3.g</t>
  </si>
  <si>
    <t>Compenso aggiuntivo per lastre della densità di Kg/mc 30 per ogni cm</t>
  </si>
  <si>
    <t>1.B.D4.22</t>
  </si>
  <si>
    <t>Impermeabilizzazione di pareti controterra</t>
  </si>
  <si>
    <t>1.B.D4.27</t>
  </si>
  <si>
    <t>Guaina bituminosa</t>
  </si>
  <si>
    <t>1.B.E3.1</t>
  </si>
  <si>
    <t>Massetto di sottofondo, misurato al netto della compenetrazione nel vespaio sottostante, in conglomerato cementizio a resi.....olo, nonche' l'armatura con rete elettrosaldata diametro mm 6, maglia cm 20x20. Con valutazione della superficie effettiva.</t>
  </si>
  <si>
    <t>1.B.E3.1.B</t>
  </si>
  <si>
    <t>Dello spessore di cm 10.</t>
  </si>
  <si>
    <t>A10.06.055</t>
  </si>
  <si>
    <t>Isolamento termico nell'estradosso del primo solaio, eseguito con materiale isolante fissato su piano di posa già preparato, realizzato con pannelli in: polistirene espanso estruso con sola aria nelle celle, conduttività termica λ 0,034 W/mK, resiste</t>
  </si>
  <si>
    <t>A10.06.055.a</t>
  </si>
  <si>
    <t>spessore 30 mm</t>
  </si>
  <si>
    <t>A10.06.055.b</t>
  </si>
  <si>
    <t>sovrapprezzo per ogni cm in più di spessore</t>
  </si>
  <si>
    <t>A11.02.026</t>
  </si>
  <si>
    <t>Barriera vapore costituita da un foglio di polietilene estruso, posato a secco e sigillato sui sormonti con nastro biadesivo:</t>
  </si>
  <si>
    <t>A11.02.026.a</t>
  </si>
  <si>
    <t>spessore 0,25 mm, colore blu traslucido</t>
  </si>
  <si>
    <t>A15.01</t>
  </si>
  <si>
    <t>LAVORI DI PREPARAZIONE DEI SOTTOFONDI</t>
  </si>
  <si>
    <t>A15.01.001</t>
  </si>
  <si>
    <t>Massetto di sottofondo a base di legante idraulico a presa normale ed inerti di granulometria 0-8 mm, ad asciugamento veloce (quattro giorni) e a ritiro controllato, con resistenza a compressione 40 N/mm² (a 28 gg), pedonabile dopo 12 ore, dello spes</t>
  </si>
  <si>
    <t>A15.01.004</t>
  </si>
  <si>
    <t>Lisciatura del piano superiore di sottofondi preesistenti con malta autolivellante dello spessore di 1,5 mm</t>
  </si>
  <si>
    <t>PDA.20</t>
  </si>
  <si>
    <t>Fornitura e posa in opera di isolamento su parete verticale realizzato con lastre tipo "Stiferite GTE" λ≤0,026 W/mK, spessore 90 mm.</t>
  </si>
  <si>
    <t>PDA.21</t>
  </si>
  <si>
    <t>Fornitura e posa in opera di isolamento su parete verticale realizzato con lastre tipo "Stiferite GTE" λ≤0,026 W/mK, spessore 60 mm.</t>
  </si>
  <si>
    <t>1.B.G2.28</t>
  </si>
  <si>
    <t>Fornitura e posa in opera di zerbino amovibile costituito da profili in alluminio disposti in parallelo e collegati tra loro da chiavi di blocco, di primaria marca, posato in incassatura a pavimento della profondita di 46 mm, completo di cornice in a</t>
  </si>
  <si>
    <t>A15.06.026</t>
  </si>
  <si>
    <t>Pavimeno in gres porcellanato doppio caricamento in piastrelle rettificate per zone ad intenso calpestio, rispondenti alla norma UNI EN 14411, classe assorbimento acqua BIa G, tinta unita, dimensioni 60 x 60 cm, posto in opera con idoneo collante, pr</t>
  </si>
  <si>
    <t>A15.06.026.b</t>
  </si>
  <si>
    <t>superficie naturale antiscivolo (R10 B), spessore 10,5 mm</t>
  </si>
  <si>
    <t>A15.15.128</t>
  </si>
  <si>
    <t>Profilo per separazione di pavimenti, posto in opera con ogni accorgimento compreso ogni onere per dare il lavoro finito a regola d'arte:</t>
  </si>
  <si>
    <t>A15.15.128.b</t>
  </si>
  <si>
    <t>a T, in ottone lucido, altezza 14 mm, spessore 9 mm</t>
  </si>
  <si>
    <t>A16.08.044</t>
  </si>
  <si>
    <t>Zoccolino di gres porcellanato doppio caricamento, tinta unita, superficie levigata, naturale o bocciardata, spessore 10,5 mm, posto in opera con idoneo collante, compresi tagli, sfridi, pulitura finale e sigillatura dei giunti:</t>
  </si>
  <si>
    <t>A16.08.044.a</t>
  </si>
  <si>
    <t>7 x 90 cm</t>
  </si>
  <si>
    <t>PDA.11</t>
  </si>
  <si>
    <t>Coperchio pavimentato per pozzetto</t>
  </si>
  <si>
    <t>1.B.G1.3</t>
  </si>
  <si>
    <t>Fornitura e posa in opera di controsoffitto in fibra minerale naturale</t>
  </si>
  <si>
    <t>1.B.G1.3.a</t>
  </si>
  <si>
    <t>Struttura a vista, bianco liscio</t>
  </si>
  <si>
    <t>1.B.G1.12</t>
  </si>
  <si>
    <t>Fornitura e posa in opera di velette in cartongesso a chiusura di controsoffitti posizionati a quote diverse ovvero di velette orizzontali, complete di struttura, asolature, sagomature e quanto necessario per dare il lavoro finito a regola d'arte e s</t>
  </si>
  <si>
    <t>1.B.G1.13</t>
  </si>
  <si>
    <t>Fornitura e posa in opera di sistema di controventamento e aggancio delle strutture portanti delle controsoffittature di qualsiasi natura</t>
  </si>
  <si>
    <t>A09.02.002</t>
  </si>
  <si>
    <t>Controsoffitto in lastre di cartongesso reazione al fuoco Euroclasse A1, s1-d0, fissate mediante viti autoperforanti ad una struttura costituita da profilati in lamiera di acciaio zincato dello spessore di 6/10 mm ad interasse di 600 mm, comprese la</t>
  </si>
  <si>
    <t>A09.02.002.a</t>
  </si>
  <si>
    <t>spessore lastra 12,5 mm</t>
  </si>
  <si>
    <t>PDA.09</t>
  </si>
  <si>
    <t>Rivestimento in teak per esterni</t>
  </si>
  <si>
    <t>PDA.10</t>
  </si>
  <si>
    <t>Controsoffitto effetto legno</t>
  </si>
  <si>
    <t>1.B.F1.5</t>
  </si>
  <si>
    <t>Intonaco per interni a base di cemento</t>
  </si>
  <si>
    <t>1.B.F1.8</t>
  </si>
  <si>
    <t>Intonaco per esterni a base di cemento</t>
  </si>
  <si>
    <t>1.B.G3.1</t>
  </si>
  <si>
    <t>Fornitura e posa di rivestimento in materiale ceramico monocottura</t>
  </si>
  <si>
    <t>1.B.G3.1.b</t>
  </si>
  <si>
    <t>Dimensione 20x20 con finitura lucida</t>
  </si>
  <si>
    <t>A08.03</t>
  </si>
  <si>
    <t>RASATURE</t>
  </si>
  <si>
    <t>A08.03.007</t>
  </si>
  <si>
    <t>Rasatura di superfici rustiche già predisposte, con intonaco per interni costituito da gesso scagliola e calce, nelle proporzioni di 40 parti di calce in polvere e 60 parti di gesso, perfettamente levigato, dello spessore non inferiore a 5 mm; su par</t>
  </si>
  <si>
    <t>PDA.05</t>
  </si>
  <si>
    <t>Rivestimento in GRC</t>
  </si>
  <si>
    <t>1.B.G6.10</t>
  </si>
  <si>
    <t>Tinteggiatura a tempera idrorepellente</t>
  </si>
  <si>
    <t>1.B.G6.12</t>
  </si>
  <si>
    <t>Tinteggiatura a tinta lavabile su muri e soffitti nuovi</t>
  </si>
  <si>
    <t>1.B.G6.13</t>
  </si>
  <si>
    <t>Tinteggiatura a tinta lavabile su muri e soffitti gia verniciati</t>
  </si>
  <si>
    <t>1.B.H2.1</t>
  </si>
  <si>
    <t>Serramenti per vetrine fisse</t>
  </si>
  <si>
    <t>1.B.H2.1.a</t>
  </si>
  <si>
    <t>In alluminio anodizzato di primaria marca o a scelta della D.L.</t>
  </si>
  <si>
    <t>1.B.H2.1.c</t>
  </si>
  <si>
    <t>Sovrapprezzo per verniciatura a fuoco o polveri</t>
  </si>
  <si>
    <t>1.B.H2.7</t>
  </si>
  <si>
    <t>Porte interne con telaio in alluminio</t>
  </si>
  <si>
    <t>1.B.H2.7.a</t>
  </si>
  <si>
    <t>Con pannellatura in laminato</t>
  </si>
  <si>
    <t>1.B.H2.7.c</t>
  </si>
  <si>
    <t>Formazione di sopraluce per porte interne</t>
  </si>
  <si>
    <t>1.B.H2.7.d</t>
  </si>
  <si>
    <t>Maggior onere per creazione di foro per inserimento griglia di transito</t>
  </si>
  <si>
    <t>1.B.H4.5</t>
  </si>
  <si>
    <t>Fornitura e posa in opera di vetri stratificati antisfondamento ottenuti mediante accoppiamento di lastre di vetro float con filmatura plastica in vari spessori da posarsi su serramenti di qualsiasi natura o consistenza con listelli e chiodi/clips. C</t>
  </si>
  <si>
    <t>1.B.H4.5.A</t>
  </si>
  <si>
    <t>Spessori fino a mm 6/7 con filmatura da mm 0,38</t>
  </si>
  <si>
    <t>1.B.I3.1</t>
  </si>
  <si>
    <t>Porta REI ad un battente</t>
  </si>
  <si>
    <t>1.B.I3.1.a</t>
  </si>
  <si>
    <t>REI 60</t>
  </si>
  <si>
    <t>1.B.I3.2</t>
  </si>
  <si>
    <t>Porta REI a due battenti</t>
  </si>
  <si>
    <t>1.B.I3.2.a</t>
  </si>
  <si>
    <t>1.B.H2.4</t>
  </si>
  <si>
    <t>Infissi esterni in alluminio</t>
  </si>
  <si>
    <t>1.B.H2.23</t>
  </si>
  <si>
    <t>Porta automatica</t>
  </si>
  <si>
    <t>1.B.H2.23.a</t>
  </si>
  <si>
    <t>Dimensioni mm 3000x2500 (passaggio netto)</t>
  </si>
  <si>
    <t>1.B.H2.39</t>
  </si>
  <si>
    <t>Infissi a profilo isolato per esterni</t>
  </si>
  <si>
    <t>1.B.H2.40</t>
  </si>
  <si>
    <t>Facciata strutturale</t>
  </si>
  <si>
    <t>1.B.H4.4</t>
  </si>
  <si>
    <t>Vetrocamera</t>
  </si>
  <si>
    <t>1.B.H5.7</t>
  </si>
  <si>
    <t>Maniglione antipanico</t>
  </si>
  <si>
    <t>1.B.H5.7.a</t>
  </si>
  <si>
    <t>Con barra verniciata e placca esterna cieca</t>
  </si>
  <si>
    <t>1.B.H5.12</t>
  </si>
  <si>
    <t>Sistema per apertura a distanza</t>
  </si>
  <si>
    <t>1.B.H5.12.a</t>
  </si>
  <si>
    <t>Per serramenti fino a 1.20 m di larghezza</t>
  </si>
  <si>
    <t>1.B.H5.12.b</t>
  </si>
  <si>
    <t>Per ogni forbice in più</t>
  </si>
  <si>
    <t>1.B.I3.3</t>
  </si>
  <si>
    <t>Porta vetrata REI 60</t>
  </si>
  <si>
    <t>1.B.C1.7</t>
  </si>
  <si>
    <t>Muratura in blocchi di laterizio con percentuale di forature &gt; 45%</t>
  </si>
  <si>
    <t>1.B.C1.7.e</t>
  </si>
  <si>
    <t>Dello spessore di cm 30.</t>
  </si>
  <si>
    <t>1.B.C1.8</t>
  </si>
  <si>
    <t>Tramezzi in forati leggeri</t>
  </si>
  <si>
    <t>1.B.C1.8.a</t>
  </si>
  <si>
    <t>Dello spessore di cm 8 a tre cartelle e due intercapedini</t>
  </si>
  <si>
    <t>1.B.C2.2</t>
  </si>
  <si>
    <t>Tramezzo in lastre di cartongesso</t>
  </si>
  <si>
    <t>1.B.C2.2.b</t>
  </si>
  <si>
    <t>Con due lastre per parte di gesso rivestito standard 13 mm (normale).</t>
  </si>
  <si>
    <t>1.B.C2.2.d</t>
  </si>
  <si>
    <t>Sovrapprezzo per una lastra antiumidità al posto della lastra normale.</t>
  </si>
  <si>
    <t>1.B.C2.5</t>
  </si>
  <si>
    <t>Controparete in cartongesso</t>
  </si>
  <si>
    <t>1.B.C2.5.a</t>
  </si>
  <si>
    <t>Con due lastre per parte tipo BA13 (normale)</t>
  </si>
  <si>
    <t>1.B.I6.5</t>
  </si>
  <si>
    <t>Fornitura e posa parete REI 120</t>
  </si>
  <si>
    <t>PDA.04</t>
  </si>
  <si>
    <t>Sistema di facciata ventilata in GRC</t>
  </si>
  <si>
    <t>A07.06.027</t>
  </si>
  <si>
    <t>Copertura a tetto isolato e ventilato da realizzarsi su strutture continue costituito da: pilastrini telescopici zincati ad altezza variabile per formazione delle pendenze, disposti in maglia di circa 1,00 x 3,00 m; arcarecciatura in profilati di acc</t>
  </si>
  <si>
    <t>A07.06.027.b</t>
  </si>
  <si>
    <t>con copertura in acciaio zincato da 0,60 mm</t>
  </si>
  <si>
    <t>A07.13.075</t>
  </si>
  <si>
    <t>Canali di gronda, converse e scossaline montate in opera compreso pezzi speciali ed ogni altro onere e magistero per dare l'opera finita a regola d'arte con esclusione delle sole cicogne di sostegno per i canali di gronda: sviluppo fino a cm 33:</t>
  </si>
  <si>
    <t>A07.13.075.d</t>
  </si>
  <si>
    <t>in acciaio zincato preverniciato da 8/10</t>
  </si>
  <si>
    <t>A07.13.082</t>
  </si>
  <si>
    <t>Cicogne per sostegno di canali di gronda, montate in opera compreso fissaggio al supporto ed ogni altro onere e magistero per dare l'opera finita a regola d'arte:</t>
  </si>
  <si>
    <t>A07.13.082.a</t>
  </si>
  <si>
    <t>in acciaio zincato</t>
  </si>
  <si>
    <t>A22.03.017.a</t>
  </si>
  <si>
    <t>abete e pino massello</t>
  </si>
  <si>
    <t>A22.08.055</t>
  </si>
  <si>
    <t>Pannelli di irrigidimento in multistrato, fibra di legno, compensato etc., resi solidali al telaio con apposite giunzioni metalliche speciali (chiodi, viti, cambre), inclusi gli oneri per il trasporto e la movimentazione nell'ambito del cantiere, il</t>
  </si>
  <si>
    <t>A22.08.055.a</t>
  </si>
  <si>
    <t>con un foglio di OSB/3, parete montata aperta su un lato, spessore 12 mm</t>
  </si>
  <si>
    <t>A22.08.056</t>
  </si>
  <si>
    <t>Sovrapprezzo per incremento di spessore dei pannelli di OSB di cui alla voce A22055 per spessori superiori a 12 mm: OSB/3:</t>
  </si>
  <si>
    <t>A22.08.056.a</t>
  </si>
  <si>
    <t>15 mm</t>
  </si>
  <si>
    <t>1.B.A2.5</t>
  </si>
  <si>
    <t>Rinterro e riempimento degli scavi</t>
  </si>
  <si>
    <t>1.B.A2.5.b</t>
  </si>
  <si>
    <t>Rinterro e riempimento degli scavi mediante inerte di cava</t>
  </si>
  <si>
    <t>1.B.D4.8</t>
  </si>
  <si>
    <t>Drenaggio al piede della fondazione con tubazione corrugata in PVC</t>
  </si>
  <si>
    <t>C01.14.076</t>
  </si>
  <si>
    <t>Canaletta di drenaggio in calcestruzzo, per lo smaltimento delle acque meteoriche superficiali, delle dimensioni 100 x 20 cm, altezza 18 cm, peso 53 kg, portata idraulica 6,7 l/sec, in opera entro scavo da conteggiare a parte, completa di:</t>
  </si>
  <si>
    <t>C01.14.076.b</t>
  </si>
  <si>
    <t>griglia in acciaio zincato a caldo, antitacco a maglia 30 x 30 mm, classe di portata C250, peso 7,0 kg</t>
  </si>
  <si>
    <t>C02.01.001</t>
  </si>
  <si>
    <t>Scavo a sezione obbligata, fino alla profondità di 2 m, compresa l'estrazione e l'aggotto di eventuali acque nonché la rimozione di arbusti, ceppaie e trovanti di dimensione non superiore a 0,25 m³, fino ad un battente massimo di 20 cm, il carico su</t>
  </si>
  <si>
    <t>C02.01.001.a</t>
  </si>
  <si>
    <t>in rocce sciolte (argilla, sabbia, ghiaia, terreno vegetale e simili)</t>
  </si>
  <si>
    <t>C02.01</t>
  </si>
  <si>
    <t>SCAVI, RINTERRI E RINFIANCHI</t>
  </si>
  <si>
    <t>C02.01.003</t>
  </si>
  <si>
    <t>Sottofondo eseguito per letto di posa di tubazioni, costituito da uno strato di 15 cm di sabbia di cava lavata, in opera compreso ogni onere per trasporto, stesura e regolarizzazione del fondo dello scavo mediante mezzi meccanici ed eventuale rinfian</t>
  </si>
  <si>
    <t>C02.01.004</t>
  </si>
  <si>
    <t>Rinterro della fossa aperta per la posa delle tubazioni con materie provenienti dagli scavi, compresa rincalzatura e prima ricopertura, riempimento successivo a strati ben spianati e formazione sopra il piano di campagna del colmo di altezza sufficie</t>
  </si>
  <si>
    <t>C02.01.005</t>
  </si>
  <si>
    <t>Rinfianco di tubazioni e pozzetti con magrone di calcestruzzo dosato a 200 kg/m³, compreso lo spargimento a mano, la vibrazione e quant'altro necessario per dare un'opera eseguita a perfetta regola d'arte con esclusione di eventuali armature</t>
  </si>
  <si>
    <t>C02.06.065</t>
  </si>
  <si>
    <t>Tubi in pvc rigido, forniti e posti in opera, con giunto ed anello elastomerico di tenuta per condotte di scarico interrate, conformi alle norme UNI EN 1401, compreso e compensato nel prezzo ogni onere per la posa in opera esclusa la formazione del l</t>
  </si>
  <si>
    <t>C02.06.065.b</t>
  </si>
  <si>
    <t>diametro di 250 mm, spessore 4,9 mm</t>
  </si>
  <si>
    <t>C02.06.065.c</t>
  </si>
  <si>
    <t>diametro di 315 mm, spessore 6,2 mm</t>
  </si>
  <si>
    <t>C02.07.077</t>
  </si>
  <si>
    <t>Pozzetti prefabbricati in conglomerato cementizio vibrato, sottofondo e rinfianco in sabbia, completi di chiusini con botola, ciechi o a caditoia, con telaio di battuta per traffico pesante, forniti e posti in opera compresi sottofondo e rinfianco in</t>
  </si>
  <si>
    <t>C02.07.077.d</t>
  </si>
  <si>
    <t>dimensioni interne 60x60x60 cm</t>
  </si>
  <si>
    <t>C02.07.078</t>
  </si>
  <si>
    <t>Elementi di sovralzo prefabbricati per pozzetti in conglomerato cementizio vibrato, forniti e posti in opera compresi rinfianco in sabbia dello spessore minimo di 10 cm, stuccatura dei giunti e quant'altro occorra per dare il lavoro finito a regola d</t>
  </si>
  <si>
    <t>C02.07.078.d</t>
  </si>
  <si>
    <t>A15.06.037</t>
  </si>
  <si>
    <t>Pavimento in gres porcellanato colorato in massa in piastrelle per spazi esterni, rettificato, a norma UNI EN 14411 classe di assorbimento acqua BIa GL, antiscivolo (R11 B), spessore 20 mm, posto in opera con idoneo collante, previa preparazione del</t>
  </si>
  <si>
    <t>A15.06.037.a</t>
  </si>
  <si>
    <t>effetto pietra naturale, 60 x 60 cm</t>
  </si>
  <si>
    <t>C01.08</t>
  </si>
  <si>
    <t>PAVIMENTAZIONI STRADALI</t>
  </si>
  <si>
    <t>C01.08.029</t>
  </si>
  <si>
    <t>Bitumatura di ancoraggio con 0,75 kg di emulsione bituminosa acida al 60% data su sottofondi rullati o su strati bituminosi precedentemente stesi</t>
  </si>
  <si>
    <t>C01.08.030</t>
  </si>
  <si>
    <t>Conglomerato bituminoso per strato di base costituito da miscela di pietrisco di diametro da 3 a 6 cm e sabbia, impastato a caldo con bitume in misura tra il 2% ed il 3% del peso degli inerti, in idonei impianti di dosaggio, conformemente alle norme</t>
  </si>
  <si>
    <t>C01.08.030.b</t>
  </si>
  <si>
    <t>spessore reso sino a 10 cm</t>
  </si>
  <si>
    <t>C01.08.032</t>
  </si>
  <si>
    <t>Conglomerato bituminoso per strato di usura (tappetino), confezionato a caldo in idoneo impianto, ottenuto con pietrischetto e graniglie avente perdita in peso alla prova Los Angeles (CNR BU n° 34), in quantità non inferiore al 5% del peso degli iner</t>
  </si>
  <si>
    <t>C01.08.032.a</t>
  </si>
  <si>
    <t>spessore reso sino a 3 cm</t>
  </si>
  <si>
    <t>C02.07.076</t>
  </si>
  <si>
    <t>Pozzetti prefabbricati in conglomerato cementizio vibrato, completi di chiusini con botola, ciechi o a caditoia, con telaio di battuta per traffico pesante, forniti e posti in opera compresi sottofondo in conglomerato cementizio con le caratteristich</t>
  </si>
  <si>
    <t>C02.07.076.a</t>
  </si>
  <si>
    <t>dimensioni interne 30x30x30 cm</t>
  </si>
  <si>
    <t>PDA.15</t>
  </si>
  <si>
    <t>Pozzetto sifonato per pluviali</t>
  </si>
  <si>
    <t>1.B.G5.7</t>
  </si>
  <si>
    <t>Fornitura e posa di soglie esterne in marmo di Carrara</t>
  </si>
  <si>
    <t>1.B.I5</t>
  </si>
  <si>
    <t>PARACOLPI - CORRIMANO</t>
  </si>
  <si>
    <t>1.B.I5.23</t>
  </si>
  <si>
    <t>Fornitura e posa di paraspigoli ad assorbimento elastico all'urto, di marca primaria o scelta della D.L., con ala non inferiore a 75 mm, costituiti da un profilo continuo in alluminio estruso, sul quale viene applicato un profilo in resina acrovinili</t>
  </si>
  <si>
    <t>1.B.I5.33</t>
  </si>
  <si>
    <t>Fornitura e posa di piastra di protezione e rivestimento murale, di marca primaria o scelta della D.L., in meteriale acrovinilico, con la tinta del colore nella massa stessa del materiale e con spessore di 2 mm, di colore a scelta in quelli di serie.</t>
  </si>
  <si>
    <t>1.B.I6.38</t>
  </si>
  <si>
    <t>Giunto tagliafuoco a solaio e parete</t>
  </si>
  <si>
    <t>1.B.I6.39</t>
  </si>
  <si>
    <t>Giunto per soletta</t>
  </si>
  <si>
    <t>1.B.I6</t>
  </si>
  <si>
    <t>PROTEZIONI PASSIVE ALL'INCENDIO - TRATTAMENTI REI</t>
  </si>
  <si>
    <t>1.B.I6.44</t>
  </si>
  <si>
    <t>Protezione di strutture portanti in legno ed innalzamento della loro resistenza al fuoco fino alla classe R/RE/REI 120.</t>
  </si>
  <si>
    <t>1.B.M2.7</t>
  </si>
  <si>
    <t>Sistema anticaduta</t>
  </si>
  <si>
    <t>1.B.M2.7.1</t>
  </si>
  <si>
    <t>Palo rigido con golfare</t>
  </si>
  <si>
    <t>1.B.M2.7.2</t>
  </si>
  <si>
    <t>Linea vita</t>
  </si>
  <si>
    <t>1.B.N1.1</t>
  </si>
  <si>
    <t>1.B.N1.1.A</t>
  </si>
  <si>
    <t>Assistenze murarie per impianti elettrici e speciali</t>
  </si>
  <si>
    <t>%</t>
  </si>
  <si>
    <t>1.B.N1.1.B</t>
  </si>
  <si>
    <t>Assistenze murarie per impianti meccanici</t>
  </si>
  <si>
    <t>PDA.02</t>
  </si>
  <si>
    <t>Modifica alla partenza della scala esistente</t>
  </si>
  <si>
    <t>a corpo</t>
  </si>
  <si>
    <t>PDA.06</t>
  </si>
  <si>
    <t>Ascensore</t>
  </si>
  <si>
    <t>PDA.13</t>
  </si>
  <si>
    <t>Box provvisorio</t>
  </si>
  <si>
    <t>IMPIANTI MECCANICI</t>
  </si>
  <si>
    <t>F2.3.90</t>
  </si>
  <si>
    <t>COIBENTAZIONE IN GOMMA SINTETICA</t>
  </si>
  <si>
    <t>F2.3.90.b</t>
  </si>
  <si>
    <t>spessore 10 mm</t>
  </si>
  <si>
    <t>F2.3.100</t>
  </si>
  <si>
    <t>F2.3.100.f</t>
  </si>
  <si>
    <t>spessore 32 mm</t>
  </si>
  <si>
    <t>F5.1.80</t>
  </si>
  <si>
    <t>SILENZIATORE</t>
  </si>
  <si>
    <t>F5.1.80.a</t>
  </si>
  <si>
    <t>Fino a 5 dmq</t>
  </si>
  <si>
    <t>F5.2.10</t>
  </si>
  <si>
    <t>DISTRIBUZIONE ARIA</t>
  </si>
  <si>
    <t>F5.2.10.a</t>
  </si>
  <si>
    <t>per quantitativi fino a 1000 kg</t>
  </si>
  <si>
    <t>F5.2.30</t>
  </si>
  <si>
    <t>GIUNTO ANTIVIBRANTE</t>
  </si>
  <si>
    <t>F5.2.90</t>
  </si>
  <si>
    <t>F.P.O di bocchetta di ripresa adatta per il montaggio su canali circolari</t>
  </si>
  <si>
    <t>F5.2.90.l</t>
  </si>
  <si>
    <t>dimensioni 825x225</t>
  </si>
  <si>
    <t>F5.2.120</t>
  </si>
  <si>
    <t>DIFFUSORE CIRCOLARE</t>
  </si>
  <si>
    <t>F5.2.120.b</t>
  </si>
  <si>
    <t>Diametro nominale 160</t>
  </si>
  <si>
    <t>F5.2.120.c</t>
  </si>
  <si>
    <t>Diametro nominale 200</t>
  </si>
  <si>
    <t>F5.2.120.d</t>
  </si>
  <si>
    <t>Diametro nominale 250</t>
  </si>
  <si>
    <t>F5.2.130</t>
  </si>
  <si>
    <t>DIFFUSORE A FLUSSO ELICOIDALE</t>
  </si>
  <si>
    <t>F5.2.130.a</t>
  </si>
  <si>
    <t>mm. 310x310</t>
  </si>
  <si>
    <t>F5.2.130.b</t>
  </si>
  <si>
    <t>mm. 400x400</t>
  </si>
  <si>
    <t>F5.2.280</t>
  </si>
  <si>
    <t>TUBO FLESSIBILE</t>
  </si>
  <si>
    <t>F5.2.280.d</t>
  </si>
  <si>
    <t>Ø 150 mm</t>
  </si>
  <si>
    <t>F5.2.280.g</t>
  </si>
  <si>
    <t>Ø 200 mm</t>
  </si>
  <si>
    <t>NP.IM.02</t>
  </si>
  <si>
    <t>Recuperatore di calore entalpico zona cup, portata massima 300 mc/h</t>
  </si>
  <si>
    <t>NP.IM.03</t>
  </si>
  <si>
    <t>Recuperatore di calore entalpico zona atrio, portata massima 600 mc/h</t>
  </si>
  <si>
    <t>NP.IM.04</t>
  </si>
  <si>
    <t>STAFFAGGI impianti e macchine di ventilazione</t>
  </si>
  <si>
    <t>C02.019.075</t>
  </si>
  <si>
    <t>pedonale, non diaframmato:</t>
  </si>
  <si>
    <t>C02.019.075.a</t>
  </si>
  <si>
    <t>40 x 40 x 40 cm, peso 79 kg</t>
  </si>
  <si>
    <t>C02.019.090</t>
  </si>
  <si>
    <t>Chiusino pedonale in calcestruzzo armato vibrocompresso, di dimensioni pari a:</t>
  </si>
  <si>
    <t>C02.019.090.a</t>
  </si>
  <si>
    <t>52 x 52 cm, per pozzetti 40 x 40 cm, peso 43 kg</t>
  </si>
  <si>
    <t>F2.2.50</t>
  </si>
  <si>
    <t>TUBO PVC</t>
  </si>
  <si>
    <t>F2.2.50.a</t>
  </si>
  <si>
    <t>Ø 18-32 mm</t>
  </si>
  <si>
    <t>F2.2.50.b</t>
  </si>
  <si>
    <t>Ø 40 mm</t>
  </si>
  <si>
    <t>NP.IM.01</t>
  </si>
  <si>
    <t>Impianto VRV, Ptermica=25 kW; Pfrigo=22,4 Kw</t>
  </si>
  <si>
    <t>NP.IM.05</t>
  </si>
  <si>
    <t>TUBAZIONE IN RAME FRIGORIFERO</t>
  </si>
  <si>
    <t>NP.IM.05.a</t>
  </si>
  <si>
    <t>coibentato diametro 6,35 mm</t>
  </si>
  <si>
    <t>NP.IM.05.b</t>
  </si>
  <si>
    <t>coibentato diametro 9,52 mm</t>
  </si>
  <si>
    <t>NP.IM.05.c</t>
  </si>
  <si>
    <t>coibentato diametro 12,70 mm</t>
  </si>
  <si>
    <t>NP.IM.05.d</t>
  </si>
  <si>
    <t>coibentato diametro 15,88 mm</t>
  </si>
  <si>
    <t>NP.IM.05.e</t>
  </si>
  <si>
    <t>coibentato diametro 19,05 mm</t>
  </si>
  <si>
    <t>F2.1.60</t>
  </si>
  <si>
    <t>TUBO IN ACCIAIO ZINCATO</t>
  </si>
  <si>
    <t>F2.1.60.f</t>
  </si>
  <si>
    <t>DN 1 1/2"</t>
  </si>
  <si>
    <t>F2.2.90</t>
  </si>
  <si>
    <t>TUBO IN PE AD ALTA DENSITA'</t>
  </si>
  <si>
    <t>F2.2.90.f</t>
  </si>
  <si>
    <t>Diam. 63 mm</t>
  </si>
  <si>
    <t>NP.IM.06</t>
  </si>
  <si>
    <t>SPOSTAMENTO ELEMENTI ANTINCENDIO - idranti</t>
  </si>
  <si>
    <t>F1.1.80</t>
  </si>
  <si>
    <t>DEMOLIZIONE TUBAZIONI ACCIAIO NERO</t>
  </si>
  <si>
    <t>F1.1.90</t>
  </si>
  <si>
    <t>DEMOLIZIONE TUBAZIONI ACCIAIO ZINCATO</t>
  </si>
  <si>
    <t>F1.1.120</t>
  </si>
  <si>
    <t>DEMOLIZIONE STAFFE</t>
  </si>
  <si>
    <t>F1.1.130</t>
  </si>
  <si>
    <t>RIMOZIONE COIBENTAZIONI</t>
  </si>
  <si>
    <t>F1.1.150</t>
  </si>
  <si>
    <t>RIMOZIONE  SPLIT</t>
  </si>
  <si>
    <t>F1.1.150.a</t>
  </si>
  <si>
    <t>per ogni unità condensante esterna</t>
  </si>
  <si>
    <t>F1.1.150.b</t>
  </si>
  <si>
    <t>per ogni unità interna</t>
  </si>
  <si>
    <t>F1.1.190</t>
  </si>
  <si>
    <t>RIMOZIONE RADIATORI</t>
  </si>
  <si>
    <t>F1.1.190.b</t>
  </si>
  <si>
    <t>batteria da 7 a 12 elementi</t>
  </si>
  <si>
    <t>IMPIANTI ELETTRICI</t>
  </si>
  <si>
    <t>D5.01.20.10</t>
  </si>
  <si>
    <t>RIMOZIONE CORPI ILLUMINANTI</t>
  </si>
  <si>
    <t>D5.01.20.10.10</t>
  </si>
  <si>
    <t>Rimozione di corpo illuminante per interni ad altezza fino 4m</t>
  </si>
  <si>
    <t>D5.01.20.20</t>
  </si>
  <si>
    <t>RIMOZIONE APPARECCHIATURE DA QUADRO</t>
  </si>
  <si>
    <t>D5.01.20.20.5</t>
  </si>
  <si>
    <t>Rimozione interruttore con corrente nominale fino a 63A.</t>
  </si>
  <si>
    <t>D5.01.20.40</t>
  </si>
  <si>
    <t>RIMOZIONE DI PUNTI COMANDO E PUNTI PRESA</t>
  </si>
  <si>
    <t>D5.01.20.40.5</t>
  </si>
  <si>
    <t>Rimozione punto luce / presa / comando generico</t>
  </si>
  <si>
    <t>D5.01.20.70</t>
  </si>
  <si>
    <t>SMANTELLAMENTO IMPIANTO</t>
  </si>
  <si>
    <t>D5.01.20.70.10</t>
  </si>
  <si>
    <t>Smantellamento impianto soggetto a normativa specifica</t>
  </si>
  <si>
    <t>NP.IE.02</t>
  </si>
  <si>
    <t>SPOSTAMENTO LINEE</t>
  </si>
  <si>
    <t>NP.IE.03</t>
  </si>
  <si>
    <t>IMPIANTO ELIMINACODE</t>
  </si>
  <si>
    <t>NP.IE.05</t>
  </si>
  <si>
    <t>MODIFICA APPARECCHIATURE QUADRI DI ZONA</t>
  </si>
  <si>
    <t>NP.IE.06</t>
  </si>
  <si>
    <t>MODIFICA APPARECCHIATURE QUADRO PRINCIPALE</t>
  </si>
  <si>
    <t>1.B.I6.17.A</t>
  </si>
  <si>
    <t>SACCHETTI MOBILI ANTINCENDIO</t>
  </si>
  <si>
    <t>D1.01.20.40</t>
  </si>
  <si>
    <t>CAVO POSA FISSA, FG7(O)M1, (Afumex) 0.6÷1 kV</t>
  </si>
  <si>
    <t>D1.01.20.40.260</t>
  </si>
  <si>
    <t>sezione 3x2.5 mm²</t>
  </si>
  <si>
    <t>D1.01.20.40.270</t>
  </si>
  <si>
    <t>sezione 3x4 mm²</t>
  </si>
  <si>
    <t>D1.01.20.40.450</t>
  </si>
  <si>
    <t>sezione 5x4 mm²</t>
  </si>
  <si>
    <t>D1.01.20.40.460</t>
  </si>
  <si>
    <t>sezione 5x6 mm²</t>
  </si>
  <si>
    <t>D1.01.40.70</t>
  </si>
  <si>
    <t>CAVO MULTIPLO PER IMPIANTO VIDEO/CITOFONO</t>
  </si>
  <si>
    <t>D1.01.40.70.25</t>
  </si>
  <si>
    <t>cavo per impianto videocitofono (telecamere) - mini RG 59 (75 ohm) + 2x1,5 linea BLU per esterno</t>
  </si>
  <si>
    <t>D1.01.40.90</t>
  </si>
  <si>
    <t>CAVO PER IMPIANTI ANTINCENDIO A NORMA UNI 9795-2010</t>
  </si>
  <si>
    <t>D1.01.40.90.45</t>
  </si>
  <si>
    <t>SF LSZH 2x1,5 mm² (Resistente al fuoco per 90 min.)</t>
  </si>
  <si>
    <t>D1.05.10.20</t>
  </si>
  <si>
    <t>TUBO FLESSIBILE IN PVC POSA ESTERNA</t>
  </si>
  <si>
    <t>D1.05.10.20.15</t>
  </si>
  <si>
    <t>Ø 25 mm</t>
  </si>
  <si>
    <t>D1.05.10.20.20</t>
  </si>
  <si>
    <t>Ø 32 mm</t>
  </si>
  <si>
    <t>D1.05.25.10</t>
  </si>
  <si>
    <t>CANALE IN ACCIAIO ZINCATO SENDZIMIR</t>
  </si>
  <si>
    <t>D1.05.25.10.15</t>
  </si>
  <si>
    <t>150x75mm</t>
  </si>
  <si>
    <t>D1.05.40.20</t>
  </si>
  <si>
    <t>CASSETTE DI DERIVAZIONE, DA PARETE, IP55</t>
  </si>
  <si>
    <t>D1.05.40.20.20</t>
  </si>
  <si>
    <t>dimensioni (190x140x70) mm</t>
  </si>
  <si>
    <t>D02.06.036</t>
  </si>
  <si>
    <t>TUBI DI PROTEZIONE IN PVC</t>
  </si>
  <si>
    <t>D02.06.036.c</t>
  </si>
  <si>
    <t>25 mm</t>
  </si>
  <si>
    <t>D02.06.036.e</t>
  </si>
  <si>
    <t>40 mm</t>
  </si>
  <si>
    <t>D02.07.040</t>
  </si>
  <si>
    <t>CAVIDOTTI</t>
  </si>
  <si>
    <t>D02.07.040.a</t>
  </si>
  <si>
    <t>D1.04.10.10</t>
  </si>
  <si>
    <t>PUNTO COMANDO O PRESA, SERIE CIVILE (INCASSO)</t>
  </si>
  <si>
    <t>D1.04.10.10.130</t>
  </si>
  <si>
    <t>punto pulsante</t>
  </si>
  <si>
    <t>D1.04.10.100</t>
  </si>
  <si>
    <t>PUNTO LUCE</t>
  </si>
  <si>
    <t>D1.04.10.100.10</t>
  </si>
  <si>
    <t>punto luce singolo (incasso)</t>
  </si>
  <si>
    <t>D1.04.10.100.30</t>
  </si>
  <si>
    <t>punto luce singolo (a vista)</t>
  </si>
  <si>
    <t>D1.06.20.320</t>
  </si>
  <si>
    <t>APPARECCHIO LED DA INCASSO</t>
  </si>
  <si>
    <t>D1.06.20.320.15</t>
  </si>
  <si>
    <t>3x10W con schermo prismatizzato anabbagliante IP54</t>
  </si>
  <si>
    <t>D1.06.20.640</t>
  </si>
  <si>
    <t>APPARECCHIO LED DA INCASSO COMPATTO DECORATIVO TONDO DIAMETRO 220mm</t>
  </si>
  <si>
    <t>D1.06.20.640.5</t>
  </si>
  <si>
    <t>18W con vetro di protezione</t>
  </si>
  <si>
    <t>D1.06.20.640.15</t>
  </si>
  <si>
    <t>35W con vetro di protezione</t>
  </si>
  <si>
    <t>D1.06.55.30</t>
  </si>
  <si>
    <t>APPARECCHI TIPOLOGIA 1</t>
  </si>
  <si>
    <t>D1.06.55.30.35</t>
  </si>
  <si>
    <t>Schermo con segnaletica sicurezza</t>
  </si>
  <si>
    <t>D1.06.55.30.50</t>
  </si>
  <si>
    <t>Staffa per controsoffitto</t>
  </si>
  <si>
    <t>D1.06.55.35</t>
  </si>
  <si>
    <t>APPARECCHI TIPOLOGIA 2</t>
  </si>
  <si>
    <t>D1.06.55.35.5</t>
  </si>
  <si>
    <t>8-11W SE/SA autonomia 1-2-3 ore</t>
  </si>
  <si>
    <t>D1.06.55.35.10</t>
  </si>
  <si>
    <t>18-24W SE/SA autonomia 1-2-3 ore</t>
  </si>
  <si>
    <t>NP.IE.01</t>
  </si>
  <si>
    <t>STRIP LED</t>
  </si>
  <si>
    <t>D1.04.10.30</t>
  </si>
  <si>
    <t>D1.04.10.30.330</t>
  </si>
  <si>
    <t>punto presa universale 2P+T 10÷16 A, UNEL</t>
  </si>
  <si>
    <t>D1.04.10.70</t>
  </si>
  <si>
    <t>PUNTO COMANDO/PRESE A VISTA ESCLUSO TUBAZIONE/CANALE/SCATOLA PORTAFRUTTO (CIVILE)</t>
  </si>
  <si>
    <t>D1.04.10.70.260</t>
  </si>
  <si>
    <t>D1.04.30.20</t>
  </si>
  <si>
    <t>PUNTO COMANDO AUSILIARI, SERIE LUSSO</t>
  </si>
  <si>
    <t>D1.04.30.20.40</t>
  </si>
  <si>
    <t>punto elettrovalvola 3/4"</t>
  </si>
  <si>
    <t>D1.04.30.20.80</t>
  </si>
  <si>
    <t>punto termostato elettronico elettronico per riscaldamento e condizionamento con programm. gior./sett</t>
  </si>
  <si>
    <t>D1.05.20.30</t>
  </si>
  <si>
    <t>CANALE AD USO BATTISCOPA E CORNICE</t>
  </si>
  <si>
    <t>D1.05.20.30.5</t>
  </si>
  <si>
    <t>80x20mm, 2 scomparti</t>
  </si>
  <si>
    <t>D1.05.40.120</t>
  </si>
  <si>
    <t>SCATOLE PORTAPPARECCHI DA PARETE PER RACCORDO A MINICANALI E CANALI AD USO BATTISCOPA E CORNICE</t>
  </si>
  <si>
    <t>D1.05.40.120.10</t>
  </si>
  <si>
    <t>3 moduli</t>
  </si>
  <si>
    <t>NP.IE.07</t>
  </si>
  <si>
    <t>Punto alimentazione unità esterna VRV</t>
  </si>
  <si>
    <t>NP.IE.09</t>
  </si>
  <si>
    <t>Scatole modulari 6/7 moduli</t>
  </si>
  <si>
    <t>D2.05.10.20</t>
  </si>
  <si>
    <t>ACCESSORI PER QUDRI E ARMADI</t>
  </si>
  <si>
    <t>D2.05.10.20.100</t>
  </si>
  <si>
    <t>Pannello di permutazione 24 porte cat.6</t>
  </si>
  <si>
    <t>D2.05.10.40</t>
  </si>
  <si>
    <t>PUNTI COMPLETI FONIA DATI</t>
  </si>
  <si>
    <t>D2.05.10.40.20</t>
  </si>
  <si>
    <t>Punto singolo FD cat.6 completo (escluso canalizzazione dorsale principale)</t>
  </si>
  <si>
    <t>D1.04.30.20.50</t>
  </si>
  <si>
    <t>punto rivelatore di fumo con segnalazione acustica</t>
  </si>
  <si>
    <t>D2.07.10.160</t>
  </si>
  <si>
    <t>PULSANTI STAGNI</t>
  </si>
  <si>
    <t>D2.07.10.160.5</t>
  </si>
  <si>
    <t>Pulsante manuale a rottura vetro ad uno scambio IP67</t>
  </si>
  <si>
    <t>D2.07.10.305</t>
  </si>
  <si>
    <t>SISTEMA AD ASPIRAZIONE TIPOLOGIA 1</t>
  </si>
  <si>
    <t>D2.07.10.305.5</t>
  </si>
  <si>
    <t>Centralina di aspirazione monocanale</t>
  </si>
  <si>
    <t>D2.07.10.905</t>
  </si>
  <si>
    <t>MESSA IN SERVIZIO</t>
  </si>
  <si>
    <t>D2.07.10.905.5</t>
  </si>
  <si>
    <t>Attivazione, programmazione e collaudo impianto fino a 4 Loop</t>
  </si>
  <si>
    <t>D2.07.20.10</t>
  </si>
  <si>
    <t>CENTRALI RIVELAZIONE INCENDIO E ACCESSORI</t>
  </si>
  <si>
    <t>D2.07.20.10.215</t>
  </si>
  <si>
    <t>Tubazione per sistema di aspirazione, in ABSØ25mm di colore rosso, completo di pezzi speciali (manicotti, curve, raccordi, tappi, ecc), di accessori di fissaggio e collante).</t>
  </si>
  <si>
    <t>D2.07.20.20</t>
  </si>
  <si>
    <t>RIVELATORI ED ACCESSORI</t>
  </si>
  <si>
    <t>D2.07.20.20.90</t>
  </si>
  <si>
    <t>Pannello ottico/acustico IP55</t>
  </si>
  <si>
    <t>D2.07.20.20.115</t>
  </si>
  <si>
    <t>Rivelatore di fumo analogico di tipo ottico, in contenitore "low profile". Certificato EN54.</t>
  </si>
  <si>
    <t>D2.07.20.20.185</t>
  </si>
  <si>
    <t>TC800 - Modulo 2 ingresso e 2 uscite completo di scatola</t>
  </si>
  <si>
    <t>D2.07.50.20</t>
  </si>
  <si>
    <t>RIPETITORI</t>
  </si>
  <si>
    <t>D2.07.50.20.5</t>
  </si>
  <si>
    <t>Ripetitore ottico d'allarme per rivelatori</t>
  </si>
  <si>
    <t>NP.IE.10</t>
  </si>
  <si>
    <t>SISTEMA AD ASPIRAZIONE</t>
  </si>
  <si>
    <t>NP.IE.10.1</t>
  </si>
  <si>
    <t>Centralina di aspirazione a due canali</t>
  </si>
  <si>
    <t>NP.IE.11</t>
  </si>
  <si>
    <t>PANNELLO REMOTO RIPETIZIONE PER CENTRALI INDIRIZZATE</t>
  </si>
  <si>
    <t>NP.IE.11.1</t>
  </si>
  <si>
    <t>Pannello remoto LCD6000N o similare</t>
  </si>
  <si>
    <t>D2.01.20.20</t>
  </si>
  <si>
    <t>KIT VIDEO</t>
  </si>
  <si>
    <t>D2.01.20.20.10</t>
  </si>
  <si>
    <t>Impianto videocitofonico 2 fili bifamiliare</t>
  </si>
  <si>
    <t>NP.IE.04</t>
  </si>
  <si>
    <t>ADEGUAMENTO IMPIANTO ASCENSORE</t>
  </si>
  <si>
    <t>PARTE PRIMA - RISERVATA ALLA STAZIONE APPALTANTE</t>
  </si>
  <si>
    <t>PARTE SECONDA - RISERVATA ALLA DITTA CONCORRENTE</t>
  </si>
  <si>
    <t>QUANTITA' di progetto</t>
  </si>
  <si>
    <t>QUANTITA' modificata</t>
  </si>
  <si>
    <t>PREZZO IN CIFRE</t>
  </si>
  <si>
    <t>PREZZO IN LETTERE</t>
  </si>
  <si>
    <t>Cad</t>
  </si>
  <si>
    <t>IMPORTO (in cifre)</t>
  </si>
  <si>
    <t>IMPORTO (in lettere)</t>
  </si>
  <si>
    <t>A) PREZZO COMPLESSIVO OFFERTA AL NETTO ONERI SICUREZZA</t>
  </si>
  <si>
    <t xml:space="preserve"> </t>
  </si>
  <si>
    <t>Pari ad un ribasso percentuale come ottenuto dalla formula seguente:</t>
  </si>
  <si>
    <t>Importo lavori a base gara - importo offerta</t>
  </si>
  <si>
    <t>100 x ----------------------------------------------------------------------</t>
  </si>
  <si>
    <t>Importo lavori a base gara.</t>
  </si>
  <si>
    <t>Il calcolo viene effettuato al netto degli oneri della sicurezza.</t>
  </si>
  <si>
    <t>B) ONERI DELLA SICUREZZA</t>
  </si>
  <si>
    <t>zero/00</t>
  </si>
  <si>
    <t>IMPORTO DI CONTRATTO (A+B)</t>
  </si>
  <si>
    <t>Assistenze murarie per impianti di qualunque tipo, con tagliole di qualsiasi forma e dimensione da computarsi in percentuale sul valore degli impianti effettivamente eseguiti</t>
  </si>
  <si>
    <t>1.B.D3.6</t>
  </si>
  <si>
    <t>Isolamento di tipo a cappotto</t>
  </si>
  <si>
    <t>1.B.D3.6.a</t>
  </si>
  <si>
    <t>Per pannelli di spessore cm 3.</t>
  </si>
  <si>
    <t>1.B.D3.6.b</t>
  </si>
  <si>
    <t>Compenso aggiuntivo per ogni cm di maggiore spessore.</t>
  </si>
  <si>
    <t>BONIFICA ORDIGNI BELLICI</t>
  </si>
  <si>
    <t>A</t>
  </si>
  <si>
    <t>-</t>
  </si>
  <si>
    <t>Realizzazione del servizio di bonifica precauzionale preventiva da ordigni esplosivi residuati bellici da eseguire nell’area per la futura realizzazione del nuovo Atrio della Casa della Salute di Pieve, come previsto dal Capitolato specifico elaborato PE.EG.14</t>
  </si>
  <si>
    <t>corpo</t>
  </si>
  <si>
    <t>OPERE STRUTTURALI, EDILI e FINITURE</t>
  </si>
</sst>
</file>

<file path=xl/styles.xml><?xml version="1.0" encoding="utf-8"?>
<styleSheet xmlns="http://schemas.openxmlformats.org/spreadsheetml/2006/main">
  <numFmts count="4">
    <numFmt numFmtId="164" formatCode="_-&quot;€&quot;\ * #,##0.00_-;\-&quot;€&quot;\ * #,##0.00_-;_-&quot;€&quot;\ * &quot;-&quot;??_-;_-@_-"/>
    <numFmt numFmtId="165" formatCode="_-* #,##0.00_-;\-* #,##0.00_-;_-* &quot;-&quot;??_-;_-@_-"/>
    <numFmt numFmtId="166" formatCode="_-[$€-410]\ * #,##0.00_-;\-[$€-410]\ * #,##0.00_-;_-[$€-410]\ * &quot;-&quot;??_-;_-@_-"/>
    <numFmt numFmtId="167" formatCode="_-[$€]\ * #,##0.00_-;\-[$€]\ * #,##0.00_-;_-[$€]\ * &quot;-&quot;??_-;_-@_-"/>
  </numFmts>
  <fonts count="9">
    <font>
      <sz val="11"/>
      <color theme="1"/>
      <name val="Calibri"/>
      <family val="2"/>
      <scheme val="minor"/>
    </font>
    <font>
      <sz val="11"/>
      <color theme="1"/>
      <name val="Calibri"/>
      <family val="2"/>
      <scheme val="minor"/>
    </font>
    <font>
      <b/>
      <sz val="10"/>
      <name val="Arial"/>
      <family val="2"/>
    </font>
    <font>
      <sz val="10"/>
      <name val="Arial"/>
      <family val="2"/>
    </font>
    <font>
      <sz val="10"/>
      <name val="Arial"/>
      <family val="2"/>
    </font>
    <font>
      <sz val="11"/>
      <name val="Calibri"/>
      <family val="2"/>
      <scheme val="minor"/>
    </font>
    <font>
      <sz val="11"/>
      <color theme="1"/>
      <name val="Calibri"/>
      <family val="2"/>
      <scheme val="minor"/>
    </font>
    <font>
      <b/>
      <sz val="11"/>
      <name val="Calibri"/>
      <family val="2"/>
      <scheme val="minor"/>
    </font>
    <font>
      <sz val="10"/>
      <color theme="1"/>
      <name val="Arial"/>
      <family val="2"/>
    </font>
  </fonts>
  <fills count="4">
    <fill>
      <patternFill patternType="none"/>
    </fill>
    <fill>
      <patternFill patternType="gray125"/>
    </fill>
    <fill>
      <patternFill patternType="solid">
        <fgColor theme="9" tint="0.79998168889431442"/>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top/>
      <bottom style="thin">
        <color indexed="64"/>
      </bottom>
      <diagonal/>
    </border>
    <border>
      <left style="thin">
        <color indexed="64"/>
      </left>
      <right style="thin">
        <color indexed="64"/>
      </right>
      <top style="thin">
        <color indexed="64"/>
      </top>
      <bottom/>
      <diagonal/>
    </border>
  </borders>
  <cellStyleXfs count="24">
    <xf numFmtId="0" fontId="0" fillId="0" borderId="0"/>
    <xf numFmtId="0" fontId="4" fillId="0" borderId="0"/>
    <xf numFmtId="0" fontId="1" fillId="0" borderId="0"/>
    <xf numFmtId="165" fontId="3" fillId="0" borderId="0" applyFont="0" applyFill="0" applyBorder="0" applyAlignment="0" applyProtection="0"/>
    <xf numFmtId="164" fontId="3" fillId="0" borderId="0" applyFont="0" applyFill="0" applyBorder="0" applyAlignment="0" applyProtection="0"/>
    <xf numFmtId="9" fontId="3" fillId="0" borderId="0" applyFont="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9" fontId="3" fillId="0" borderId="0" applyFont="0" applyFill="0" applyBorder="0" applyAlignment="0" applyProtection="0"/>
    <xf numFmtId="0" fontId="3" fillId="0" borderId="0"/>
    <xf numFmtId="165" fontId="3" fillId="0" borderId="0" applyFont="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0" fontId="3" fillId="0" borderId="0"/>
    <xf numFmtId="165" fontId="3" fillId="0" borderId="0" applyFont="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0" fontId="5" fillId="0" borderId="0"/>
    <xf numFmtId="0" fontId="3" fillId="0" borderId="0"/>
    <xf numFmtId="167" fontId="3" fillId="0" borderId="0" applyFont="0" applyFill="0" applyBorder="0" applyAlignment="0" applyProtection="0"/>
    <xf numFmtId="165" fontId="5" fillId="0" borderId="0" applyFont="0" applyFill="0" applyBorder="0" applyAlignment="0" applyProtection="0"/>
    <xf numFmtId="0" fontId="1" fillId="0" borderId="0"/>
  </cellStyleXfs>
  <cellXfs count="66">
    <xf numFmtId="0" fontId="0" fillId="0" borderId="0" xfId="0"/>
    <xf numFmtId="0" fontId="6" fillId="0" borderId="0" xfId="0" applyFont="1"/>
    <xf numFmtId="49" fontId="5" fillId="0" borderId="1" xfId="1" applyNumberFormat="1" applyFont="1" applyFill="1" applyBorder="1" applyAlignment="1">
      <alignment horizontal="center" vertical="center" wrapText="1"/>
    </xf>
    <xf numFmtId="1" fontId="5" fillId="0" borderId="1" xfId="1" applyNumberFormat="1" applyFont="1" applyFill="1" applyBorder="1" applyAlignment="1">
      <alignment horizontal="left" vertical="center" wrapText="1"/>
    </xf>
    <xf numFmtId="1" fontId="5" fillId="0" borderId="1" xfId="1" applyNumberFormat="1" applyFont="1" applyFill="1" applyBorder="1" applyAlignment="1">
      <alignment horizontal="center" vertical="center" wrapText="1"/>
    </xf>
    <xf numFmtId="4" fontId="5" fillId="0" borderId="1" xfId="3" applyNumberFormat="1" applyFont="1" applyFill="1" applyBorder="1" applyAlignment="1">
      <alignment horizontal="center" vertical="center" wrapText="1"/>
    </xf>
    <xf numFmtId="164" fontId="5" fillId="0" borderId="1" xfId="1" applyNumberFormat="1" applyFont="1" applyFill="1" applyBorder="1" applyAlignment="1">
      <alignment horizontal="center" vertical="center" wrapText="1"/>
    </xf>
    <xf numFmtId="166" fontId="5" fillId="0" borderId="1" xfId="1" applyNumberFormat="1" applyFont="1" applyFill="1" applyBorder="1" applyAlignment="1">
      <alignment horizontal="center" vertical="center" wrapText="1"/>
    </xf>
    <xf numFmtId="49" fontId="7" fillId="2" borderId="1" xfId="1" applyNumberFormat="1" applyFont="1" applyFill="1" applyBorder="1" applyAlignment="1">
      <alignment horizontal="center" vertical="center" wrapText="1"/>
    </xf>
    <xf numFmtId="1" fontId="7" fillId="2" borderId="1" xfId="1" applyNumberFormat="1" applyFont="1" applyFill="1" applyBorder="1" applyAlignment="1">
      <alignment horizontal="left" vertical="center" wrapText="1"/>
    </xf>
    <xf numFmtId="0" fontId="7" fillId="2" borderId="1" xfId="1" applyFont="1" applyFill="1" applyBorder="1" applyAlignment="1">
      <alignment horizontal="center" vertical="center"/>
    </xf>
    <xf numFmtId="4" fontId="7" fillId="2" borderId="1" xfId="3" applyNumberFormat="1" applyFont="1" applyFill="1" applyBorder="1" applyAlignment="1">
      <alignment horizontal="center" vertical="center"/>
    </xf>
    <xf numFmtId="164" fontId="7" fillId="2" borderId="1" xfId="1" applyNumberFormat="1" applyFont="1" applyFill="1" applyBorder="1" applyAlignment="1">
      <alignment vertical="center"/>
    </xf>
    <xf numFmtId="166" fontId="7" fillId="2" borderId="1" xfId="1" applyNumberFormat="1" applyFont="1" applyFill="1" applyBorder="1" applyAlignment="1">
      <alignment vertical="center"/>
    </xf>
    <xf numFmtId="1" fontId="5" fillId="0" borderId="2" xfId="1" applyNumberFormat="1" applyFont="1" applyFill="1" applyBorder="1" applyAlignment="1">
      <alignment horizontal="center" vertical="center" wrapText="1"/>
    </xf>
    <xf numFmtId="1" fontId="5" fillId="0" borderId="2" xfId="1" applyNumberFormat="1" applyFont="1" applyFill="1" applyBorder="1" applyAlignment="1">
      <alignment horizontal="left" vertical="center" wrapText="1"/>
    </xf>
    <xf numFmtId="4" fontId="5" fillId="0" borderId="2" xfId="3" applyNumberFormat="1" applyFont="1" applyFill="1" applyBorder="1" applyAlignment="1">
      <alignment horizontal="center" vertical="center" wrapText="1"/>
    </xf>
    <xf numFmtId="164" fontId="5" fillId="0" borderId="2" xfId="1" applyNumberFormat="1" applyFont="1" applyFill="1" applyBorder="1" applyAlignment="1">
      <alignment horizontal="center" vertical="center" wrapText="1"/>
    </xf>
    <xf numFmtId="166" fontId="5" fillId="0" borderId="2" xfId="1" applyNumberFormat="1" applyFont="1" applyFill="1" applyBorder="1" applyAlignment="1">
      <alignment horizontal="center" vertical="center" wrapText="1"/>
    </xf>
    <xf numFmtId="49" fontId="5" fillId="0" borderId="2" xfId="1" applyNumberFormat="1" applyFont="1" applyFill="1" applyBorder="1" applyAlignment="1">
      <alignment horizontal="center" vertical="center" wrapText="1"/>
    </xf>
    <xf numFmtId="0" fontId="6" fillId="0" borderId="0" xfId="0" applyFont="1" applyAlignment="1">
      <alignment horizontal="center" vertical="center"/>
    </xf>
    <xf numFmtId="166" fontId="7" fillId="2" borderId="2" xfId="1" applyNumberFormat="1" applyFont="1" applyFill="1" applyBorder="1" applyAlignment="1">
      <alignment vertical="center"/>
    </xf>
    <xf numFmtId="0" fontId="5" fillId="3" borderId="2" xfId="3" applyNumberFormat="1" applyFont="1" applyFill="1" applyBorder="1" applyAlignment="1">
      <alignment horizontal="center" vertical="center" wrapText="1"/>
    </xf>
    <xf numFmtId="0" fontId="6" fillId="2" borderId="2" xfId="0" applyFont="1" applyFill="1" applyBorder="1"/>
    <xf numFmtId="0" fontId="5" fillId="3" borderId="2" xfId="1" applyNumberFormat="1" applyFont="1" applyFill="1" applyBorder="1" applyAlignment="1">
      <alignment horizontal="center" vertical="center" wrapText="1"/>
    </xf>
    <xf numFmtId="0" fontId="6" fillId="0" borderId="2" xfId="0" applyFont="1" applyBorder="1"/>
    <xf numFmtId="0" fontId="3" fillId="3" borderId="2" xfId="14" applyNumberFormat="1" applyFont="1" applyFill="1" applyBorder="1" applyAlignment="1">
      <alignment horizontal="center" vertical="center" wrapText="1"/>
    </xf>
    <xf numFmtId="0" fontId="3" fillId="0" borderId="4" xfId="19" applyFont="1" applyBorder="1" applyAlignment="1">
      <alignment horizontal="left" vertical="top" wrapText="1"/>
    </xf>
    <xf numFmtId="1" fontId="2" fillId="0" borderId="4" xfId="22" applyNumberFormat="1" applyFont="1" applyBorder="1" applyAlignment="1">
      <alignment horizontal="center" vertical="top" wrapText="1"/>
    </xf>
    <xf numFmtId="1" fontId="2" fillId="0" borderId="2" xfId="22" applyNumberFormat="1" applyFont="1" applyBorder="1" applyAlignment="1">
      <alignment horizontal="center" vertical="top" wrapText="1"/>
    </xf>
    <xf numFmtId="49" fontId="5" fillId="0" borderId="1" xfId="14" applyNumberFormat="1" applyFont="1" applyFill="1" applyBorder="1" applyAlignment="1">
      <alignment horizontal="center" vertical="center" wrapText="1"/>
    </xf>
    <xf numFmtId="1" fontId="5" fillId="0" borderId="1" xfId="14" applyNumberFormat="1" applyFont="1" applyFill="1" applyBorder="1" applyAlignment="1">
      <alignment horizontal="left" vertical="center" wrapText="1"/>
    </xf>
    <xf numFmtId="1" fontId="5" fillId="0" borderId="1" xfId="14" applyNumberFormat="1" applyFont="1" applyFill="1" applyBorder="1" applyAlignment="1">
      <alignment horizontal="center" vertical="center" wrapText="1"/>
    </xf>
    <xf numFmtId="4" fontId="5" fillId="0" borderId="1" xfId="15" applyNumberFormat="1" applyFont="1" applyFill="1" applyBorder="1" applyAlignment="1">
      <alignment horizontal="center" vertical="center" wrapText="1"/>
    </xf>
    <xf numFmtId="1" fontId="5" fillId="0" borderId="2" xfId="14" applyNumberFormat="1" applyFont="1" applyBorder="1" applyAlignment="1">
      <alignment horizontal="center" vertical="center" wrapText="1"/>
    </xf>
    <xf numFmtId="49" fontId="5" fillId="0" borderId="2" xfId="14" applyNumberFormat="1" applyFont="1" applyBorder="1" applyAlignment="1">
      <alignment horizontal="center" vertical="center" wrapText="1"/>
    </xf>
    <xf numFmtId="1" fontId="5" fillId="0" borderId="2" xfId="14" applyNumberFormat="1" applyFont="1" applyBorder="1" applyAlignment="1">
      <alignment horizontal="left" vertical="center" wrapText="1"/>
    </xf>
    <xf numFmtId="164" fontId="5" fillId="0" borderId="2" xfId="14" applyNumberFormat="1" applyFont="1" applyBorder="1" applyAlignment="1">
      <alignment horizontal="center" vertical="center" wrapText="1"/>
    </xf>
    <xf numFmtId="166" fontId="5" fillId="0" borderId="2" xfId="14" applyNumberFormat="1" applyFont="1" applyBorder="1" applyAlignment="1">
      <alignment horizontal="center" vertical="center" wrapText="1"/>
    </xf>
    <xf numFmtId="0" fontId="1" fillId="0" borderId="2" xfId="0" applyFont="1" applyBorder="1"/>
    <xf numFmtId="0" fontId="1" fillId="0" borderId="0" xfId="0" applyFont="1"/>
    <xf numFmtId="1" fontId="5" fillId="0" borderId="1" xfId="14" applyNumberFormat="1" applyFont="1" applyBorder="1" applyAlignment="1">
      <alignment horizontal="center" vertical="center" wrapText="1"/>
    </xf>
    <xf numFmtId="49" fontId="5" fillId="0" borderId="1" xfId="14" applyNumberFormat="1" applyFont="1" applyBorder="1" applyAlignment="1">
      <alignment horizontal="center" vertical="center" wrapText="1"/>
    </xf>
    <xf numFmtId="1" fontId="5" fillId="0" borderId="1" xfId="14" applyNumberFormat="1" applyFont="1" applyBorder="1" applyAlignment="1">
      <alignment horizontal="left" vertical="center" wrapText="1"/>
    </xf>
    <xf numFmtId="164" fontId="5" fillId="0" borderId="1" xfId="14" applyNumberFormat="1" applyFont="1" applyBorder="1" applyAlignment="1">
      <alignment horizontal="center" vertical="center" wrapText="1"/>
    </xf>
    <xf numFmtId="166" fontId="5" fillId="0" borderId="1" xfId="14" applyNumberFormat="1" applyFont="1" applyBorder="1" applyAlignment="1">
      <alignment horizontal="center" vertical="center" wrapText="1"/>
    </xf>
    <xf numFmtId="0" fontId="5" fillId="3" borderId="1" xfId="1" applyNumberFormat="1" applyFont="1" applyFill="1" applyBorder="1" applyAlignment="1">
      <alignment horizontal="center" vertical="center" wrapText="1"/>
    </xf>
    <xf numFmtId="0" fontId="5" fillId="3" borderId="1" xfId="3" applyNumberFormat="1" applyFont="1" applyFill="1" applyBorder="1" applyAlignment="1">
      <alignment horizontal="center" vertical="center" wrapText="1"/>
    </xf>
    <xf numFmtId="0" fontId="3" fillId="3" borderId="1" xfId="14" applyNumberFormat="1" applyFont="1" applyFill="1" applyBorder="1" applyAlignment="1">
      <alignment horizontal="center" vertical="center" wrapText="1"/>
    </xf>
    <xf numFmtId="0" fontId="5" fillId="3" borderId="1" xfId="1" quotePrefix="1" applyNumberFormat="1" applyFont="1" applyFill="1" applyBorder="1" applyAlignment="1">
      <alignment horizontal="center" vertical="center" wrapText="1"/>
    </xf>
    <xf numFmtId="0" fontId="5" fillId="3" borderId="1" xfId="1" applyNumberFormat="1" applyFont="1" applyFill="1" applyBorder="1" applyAlignment="1">
      <alignment horizontal="left" vertical="center" wrapText="1"/>
    </xf>
    <xf numFmtId="4" fontId="7" fillId="0" borderId="1" xfId="3" applyNumberFormat="1" applyFont="1" applyFill="1" applyBorder="1" applyAlignment="1">
      <alignment horizontal="center" vertical="center"/>
    </xf>
    <xf numFmtId="0" fontId="2" fillId="0" borderId="2" xfId="19" applyFont="1" applyBorder="1" applyAlignment="1">
      <alignment horizontal="center" vertical="top" wrapText="1"/>
    </xf>
    <xf numFmtId="0" fontId="3" fillId="0" borderId="2" xfId="19" applyFont="1" applyBorder="1" applyAlignment="1"/>
    <xf numFmtId="0" fontId="3" fillId="0" borderId="2" xfId="19" applyFont="1" applyBorder="1" applyAlignment="1">
      <alignment horizontal="left" vertical="top" wrapText="1"/>
    </xf>
    <xf numFmtId="0" fontId="2" fillId="0" borderId="2" xfId="19" applyFont="1" applyBorder="1" applyAlignment="1">
      <alignment horizontal="right" vertical="top" wrapText="1"/>
    </xf>
    <xf numFmtId="0" fontId="2" fillId="0" borderId="5" xfId="19" applyFont="1" applyBorder="1" applyAlignment="1">
      <alignment horizontal="center" vertical="top" wrapText="1"/>
    </xf>
    <xf numFmtId="0" fontId="3" fillId="0" borderId="2" xfId="19" applyFont="1" applyBorder="1" applyAlignment="1">
      <alignment vertical="top" wrapText="1"/>
    </xf>
    <xf numFmtId="0" fontId="2" fillId="0" borderId="3" xfId="19" quotePrefix="1" applyFont="1" applyBorder="1" applyAlignment="1">
      <alignment horizontal="center" vertical="top" wrapText="1"/>
    </xf>
    <xf numFmtId="0" fontId="2" fillId="0" borderId="1" xfId="19" quotePrefix="1" applyFont="1" applyBorder="1" applyAlignment="1">
      <alignment horizontal="center" vertical="top" wrapText="1"/>
    </xf>
    <xf numFmtId="0" fontId="2" fillId="0" borderId="2" xfId="19" applyFont="1" applyBorder="1" applyAlignment="1">
      <alignment horizontal="left" vertical="top" wrapText="1"/>
    </xf>
    <xf numFmtId="4" fontId="2" fillId="0" borderId="2" xfId="19" applyNumberFormat="1" applyFont="1" applyBorder="1" applyAlignment="1">
      <alignment vertical="top" wrapText="1"/>
    </xf>
    <xf numFmtId="167" fontId="3" fillId="0" borderId="2" xfId="21" applyFont="1" applyBorder="1" applyAlignment="1">
      <alignment horizontal="right" vertical="top" wrapText="1"/>
    </xf>
    <xf numFmtId="0" fontId="3" fillId="0" borderId="2" xfId="19" applyFont="1" applyBorder="1" applyAlignment="1">
      <alignment horizontal="right"/>
    </xf>
    <xf numFmtId="0" fontId="8" fillId="3" borderId="2" xfId="0" applyFont="1" applyFill="1" applyBorder="1" applyAlignment="1">
      <alignment horizontal="center" vertical="center"/>
    </xf>
    <xf numFmtId="49" fontId="2" fillId="0" borderId="2" xfId="19" applyNumberFormat="1" applyFont="1" applyBorder="1" applyAlignment="1">
      <alignment horizontal="center" vertical="top" wrapText="1"/>
    </xf>
  </cellXfs>
  <cellStyles count="24">
    <cellStyle name="Comma 2" xfId="3"/>
    <cellStyle name="Comma 2 2" xfId="15"/>
    <cellStyle name="Comma 2 3" xfId="10"/>
    <cellStyle name="Euro" xfId="4"/>
    <cellStyle name="Euro 2" xfId="21"/>
    <cellStyle name="Euro 3" xfId="16"/>
    <cellStyle name="Euro 4" xfId="11"/>
    <cellStyle name="Migliaia 2" xfId="22"/>
    <cellStyle name="Normal 2" xfId="1"/>
    <cellStyle name="Normal 2 2" xfId="14"/>
    <cellStyle name="Normal 2 3" xfId="9"/>
    <cellStyle name="Normale" xfId="0" builtinId="0"/>
    <cellStyle name="Normale 2" xfId="2"/>
    <cellStyle name="Normale 2 2" xfId="20"/>
    <cellStyle name="Normale 3" xfId="23"/>
    <cellStyle name="Normale 4" xfId="19"/>
    <cellStyle name="Percent 2" xfId="8"/>
    <cellStyle name="Percentuale 2 3" xfId="5"/>
    <cellStyle name="Valuta 2" xfId="7"/>
    <cellStyle name="Valuta 2 2" xfId="18"/>
    <cellStyle name="Valuta 2 3" xfId="13"/>
    <cellStyle name="Valuta 4" xfId="6"/>
    <cellStyle name="Valuta 4 2" xfId="17"/>
    <cellStyle name="Valuta 4 3" xfId="1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I519"/>
  <sheetViews>
    <sheetView tabSelected="1" view="pageBreakPreview" zoomScaleNormal="100" zoomScaleSheetLayoutView="100" workbookViewId="0">
      <pane xSplit="8" ySplit="2" topLeftCell="I358" activePane="bottomRight" state="frozen"/>
      <selection pane="topRight" activeCell="I1" sqref="I1"/>
      <selection pane="bottomLeft" activeCell="A3" sqref="A3"/>
      <selection pane="bottomRight" activeCell="H367" sqref="H367"/>
    </sheetView>
  </sheetViews>
  <sheetFormatPr defaultColWidth="9.140625" defaultRowHeight="15"/>
  <cols>
    <col min="1" max="1" width="6" style="20" customWidth="1"/>
    <col min="2" max="2" width="15.7109375" style="20" customWidth="1"/>
    <col min="3" max="3" width="75.42578125" style="1" customWidth="1"/>
    <col min="4" max="4" width="9.5703125" style="1" customWidth="1"/>
    <col min="5" max="5" width="13.7109375" style="1" customWidth="1"/>
    <col min="6" max="6" width="12.7109375" style="1" customWidth="1"/>
    <col min="7" max="7" width="13.140625" style="1" customWidth="1"/>
    <col min="8" max="8" width="47.140625" style="1" customWidth="1"/>
    <col min="9" max="9" width="17.7109375" style="1" customWidth="1"/>
    <col min="10" max="16384" width="9.140625" style="1"/>
  </cols>
  <sheetData>
    <row r="1" spans="1:9" s="20" customFormat="1" ht="24" customHeight="1">
      <c r="A1" s="64" t="s">
        <v>731</v>
      </c>
      <c r="B1" s="64"/>
      <c r="C1" s="64"/>
      <c r="D1" s="64"/>
      <c r="E1" s="64"/>
      <c r="F1" s="64" t="s">
        <v>732</v>
      </c>
      <c r="G1" s="64"/>
      <c r="H1" s="64"/>
      <c r="I1" s="64"/>
    </row>
    <row r="2" spans="1:9" ht="43.5" customHeight="1">
      <c r="A2" s="24" t="s">
        <v>2</v>
      </c>
      <c r="B2" s="24" t="s">
        <v>3</v>
      </c>
      <c r="C2" s="24" t="s">
        <v>4</v>
      </c>
      <c r="D2" s="24" t="s">
        <v>1</v>
      </c>
      <c r="E2" s="22" t="s">
        <v>733</v>
      </c>
      <c r="F2" s="26" t="s">
        <v>734</v>
      </c>
      <c r="G2" s="26" t="s">
        <v>735</v>
      </c>
      <c r="H2" s="26" t="s">
        <v>736</v>
      </c>
      <c r="I2" s="26" t="s">
        <v>5</v>
      </c>
    </row>
    <row r="3" spans="1:9">
      <c r="A3" s="10"/>
      <c r="B3" s="8"/>
      <c r="C3" s="9" t="s">
        <v>757</v>
      </c>
      <c r="D3" s="10"/>
      <c r="E3" s="11"/>
      <c r="F3" s="12"/>
      <c r="G3" s="13"/>
      <c r="H3" s="23"/>
      <c r="I3" s="23"/>
    </row>
    <row r="4" spans="1:9" ht="59.25" customHeight="1">
      <c r="A4" s="46" t="s">
        <v>758</v>
      </c>
      <c r="B4" s="49" t="s">
        <v>759</v>
      </c>
      <c r="C4" s="50" t="s">
        <v>760</v>
      </c>
      <c r="D4" s="46" t="s">
        <v>761</v>
      </c>
      <c r="E4" s="47">
        <v>1</v>
      </c>
      <c r="F4" s="48"/>
      <c r="G4" s="48"/>
      <c r="H4" s="26"/>
      <c r="I4" s="26"/>
    </row>
    <row r="5" spans="1:9">
      <c r="A5" s="10"/>
      <c r="B5" s="8"/>
      <c r="C5" s="9" t="s">
        <v>762</v>
      </c>
      <c r="D5" s="10"/>
      <c r="E5" s="11"/>
      <c r="F5" s="12"/>
      <c r="G5" s="13"/>
      <c r="H5" s="23"/>
      <c r="I5" s="23"/>
    </row>
    <row r="6" spans="1:9">
      <c r="A6" s="14"/>
      <c r="B6" s="19" t="s">
        <v>6</v>
      </c>
      <c r="C6" s="15" t="s">
        <v>7</v>
      </c>
      <c r="D6" s="14"/>
      <c r="E6" s="16"/>
      <c r="F6" s="17"/>
      <c r="G6" s="18"/>
      <c r="H6" s="25"/>
      <c r="I6" s="25"/>
    </row>
    <row r="7" spans="1:9">
      <c r="A7" s="4">
        <v>1</v>
      </c>
      <c r="B7" s="2" t="s">
        <v>8</v>
      </c>
      <c r="C7" s="3" t="s">
        <v>9</v>
      </c>
      <c r="D7" s="4" t="s">
        <v>10</v>
      </c>
      <c r="E7" s="5">
        <v>161.30000000000001</v>
      </c>
      <c r="F7" s="6"/>
      <c r="G7" s="7"/>
      <c r="H7" s="25"/>
      <c r="I7" s="25"/>
    </row>
    <row r="8" spans="1:9">
      <c r="A8" s="14"/>
      <c r="B8" s="19" t="s">
        <v>11</v>
      </c>
      <c r="C8" s="15" t="s">
        <v>12</v>
      </c>
      <c r="D8" s="14"/>
      <c r="E8" s="16"/>
      <c r="F8" s="17"/>
      <c r="G8" s="18"/>
      <c r="H8" s="25"/>
      <c r="I8" s="25"/>
    </row>
    <row r="9" spans="1:9">
      <c r="A9" s="4">
        <f>+A7+1</f>
        <v>2</v>
      </c>
      <c r="B9" s="2" t="s">
        <v>13</v>
      </c>
      <c r="C9" s="3" t="s">
        <v>14</v>
      </c>
      <c r="D9" s="4" t="s">
        <v>10</v>
      </c>
      <c r="E9" s="5">
        <f>17.05+3.16</f>
        <v>20.21</v>
      </c>
      <c r="F9" s="6"/>
      <c r="G9" s="7"/>
      <c r="H9" s="25"/>
      <c r="I9" s="25"/>
    </row>
    <row r="10" spans="1:9">
      <c r="A10" s="14"/>
      <c r="B10" s="19" t="s">
        <v>15</v>
      </c>
      <c r="C10" s="15" t="s">
        <v>16</v>
      </c>
      <c r="D10" s="14"/>
      <c r="E10" s="16"/>
      <c r="F10" s="17"/>
      <c r="G10" s="18"/>
      <c r="H10" s="25"/>
      <c r="I10" s="25"/>
    </row>
    <row r="11" spans="1:9">
      <c r="A11" s="4">
        <f>+A9+1</f>
        <v>3</v>
      </c>
      <c r="B11" s="2" t="s">
        <v>17</v>
      </c>
      <c r="C11" s="3" t="s">
        <v>18</v>
      </c>
      <c r="D11" s="4" t="s">
        <v>10</v>
      </c>
      <c r="E11" s="5">
        <f>31.73+9.19</f>
        <v>40.92</v>
      </c>
      <c r="F11" s="6"/>
      <c r="G11" s="7"/>
      <c r="H11" s="25"/>
      <c r="I11" s="25"/>
    </row>
    <row r="12" spans="1:9">
      <c r="A12" s="4">
        <f>+A11+1</f>
        <v>4</v>
      </c>
      <c r="B12" s="2" t="s">
        <v>19</v>
      </c>
      <c r="C12" s="3" t="s">
        <v>20</v>
      </c>
      <c r="D12" s="4" t="s">
        <v>21</v>
      </c>
      <c r="E12" s="5">
        <f>54.63+64.37</f>
        <v>119</v>
      </c>
      <c r="F12" s="6"/>
      <c r="G12" s="7"/>
      <c r="H12" s="25"/>
      <c r="I12" s="25"/>
    </row>
    <row r="13" spans="1:9">
      <c r="A13" s="14"/>
      <c r="B13" s="19" t="s">
        <v>22</v>
      </c>
      <c r="C13" s="15" t="s">
        <v>23</v>
      </c>
      <c r="D13" s="14"/>
      <c r="E13" s="16"/>
      <c r="F13" s="17"/>
      <c r="G13" s="18"/>
      <c r="H13" s="25"/>
      <c r="I13" s="25"/>
    </row>
    <row r="14" spans="1:9">
      <c r="A14" s="4">
        <f>+A12+1</f>
        <v>5</v>
      </c>
      <c r="B14" s="2" t="s">
        <v>24</v>
      </c>
      <c r="C14" s="3" t="s">
        <v>25</v>
      </c>
      <c r="D14" s="4" t="s">
        <v>21</v>
      </c>
      <c r="E14" s="5">
        <v>78.37</v>
      </c>
      <c r="F14" s="6"/>
      <c r="G14" s="7"/>
      <c r="H14" s="25"/>
      <c r="I14" s="25"/>
    </row>
    <row r="15" spans="1:9">
      <c r="A15" s="4">
        <f>+A14+1</f>
        <v>6</v>
      </c>
      <c r="B15" s="2" t="s">
        <v>26</v>
      </c>
      <c r="C15" s="3" t="s">
        <v>27</v>
      </c>
      <c r="D15" s="4" t="s">
        <v>21</v>
      </c>
      <c r="E15" s="5">
        <f>4.66+35.48+90.3</f>
        <v>130.44</v>
      </c>
      <c r="F15" s="6"/>
      <c r="G15" s="7"/>
      <c r="H15" s="25"/>
      <c r="I15" s="25"/>
    </row>
    <row r="16" spans="1:9">
      <c r="A16" s="14"/>
      <c r="B16" s="19" t="s">
        <v>0</v>
      </c>
      <c r="C16" s="15" t="s">
        <v>28</v>
      </c>
      <c r="D16" s="14"/>
      <c r="E16" s="16"/>
      <c r="F16" s="17"/>
      <c r="G16" s="18"/>
      <c r="H16" s="25"/>
      <c r="I16" s="25"/>
    </row>
    <row r="17" spans="1:9">
      <c r="A17" s="4">
        <f>+A15+1</f>
        <v>7</v>
      </c>
      <c r="B17" s="2" t="s">
        <v>29</v>
      </c>
      <c r="C17" s="3" t="s">
        <v>30</v>
      </c>
      <c r="D17" s="4" t="s">
        <v>21</v>
      </c>
      <c r="E17" s="5">
        <v>4.25</v>
      </c>
      <c r="F17" s="6"/>
      <c r="G17" s="7"/>
      <c r="H17" s="25"/>
      <c r="I17" s="25"/>
    </row>
    <row r="18" spans="1:9">
      <c r="A18" s="14"/>
      <c r="B18" s="19" t="s">
        <v>31</v>
      </c>
      <c r="C18" s="15" t="s">
        <v>32</v>
      </c>
      <c r="D18" s="14"/>
      <c r="E18" s="16"/>
      <c r="F18" s="17"/>
      <c r="G18" s="18"/>
      <c r="H18" s="25"/>
      <c r="I18" s="25"/>
    </row>
    <row r="19" spans="1:9">
      <c r="A19" s="4">
        <f>+A17+1</f>
        <v>8</v>
      </c>
      <c r="B19" s="2" t="s">
        <v>33</v>
      </c>
      <c r="C19" s="3" t="s">
        <v>34</v>
      </c>
      <c r="D19" s="4" t="s">
        <v>35</v>
      </c>
      <c r="E19" s="5">
        <f>11.692+2.02</f>
        <v>13.712</v>
      </c>
      <c r="F19" s="6"/>
      <c r="G19" s="7"/>
      <c r="H19" s="25"/>
      <c r="I19" s="25"/>
    </row>
    <row r="20" spans="1:9">
      <c r="A20" s="4">
        <f>+A19+1</f>
        <v>9</v>
      </c>
      <c r="B20" s="2" t="s">
        <v>36</v>
      </c>
      <c r="C20" s="3" t="s">
        <v>37</v>
      </c>
      <c r="D20" s="4" t="s">
        <v>10</v>
      </c>
      <c r="E20" s="5">
        <v>60.19</v>
      </c>
      <c r="F20" s="6"/>
      <c r="G20" s="7"/>
      <c r="H20" s="25"/>
      <c r="I20" s="25"/>
    </row>
    <row r="21" spans="1:9">
      <c r="A21" s="14"/>
      <c r="B21" s="19" t="s">
        <v>38</v>
      </c>
      <c r="C21" s="15" t="s">
        <v>39</v>
      </c>
      <c r="D21" s="14"/>
      <c r="E21" s="16"/>
      <c r="F21" s="17"/>
      <c r="G21" s="18"/>
      <c r="H21" s="25"/>
      <c r="I21" s="25"/>
    </row>
    <row r="22" spans="1:9">
      <c r="A22" s="4">
        <f>+A20+1</f>
        <v>10</v>
      </c>
      <c r="B22" s="2" t="s">
        <v>40</v>
      </c>
      <c r="C22" s="3" t="s">
        <v>41</v>
      </c>
      <c r="D22" s="4" t="s">
        <v>10</v>
      </c>
      <c r="E22" s="5">
        <f>196.74+142.82</f>
        <v>339.56</v>
      </c>
      <c r="F22" s="6"/>
      <c r="G22" s="7"/>
      <c r="H22" s="25"/>
      <c r="I22" s="25"/>
    </row>
    <row r="23" spans="1:9">
      <c r="A23" s="4">
        <f>+A22+1</f>
        <v>11</v>
      </c>
      <c r="B23" s="2" t="s">
        <v>42</v>
      </c>
      <c r="C23" s="3" t="s">
        <v>43</v>
      </c>
      <c r="D23" s="4" t="s">
        <v>21</v>
      </c>
      <c r="E23" s="5">
        <f>18.74+50.23</f>
        <v>68.97</v>
      </c>
      <c r="F23" s="6"/>
      <c r="G23" s="7"/>
      <c r="H23" s="25"/>
      <c r="I23" s="25"/>
    </row>
    <row r="24" spans="1:9">
      <c r="A24" s="14"/>
      <c r="B24" s="19" t="s">
        <v>44</v>
      </c>
      <c r="C24" s="15" t="s">
        <v>45</v>
      </c>
      <c r="D24" s="14"/>
      <c r="E24" s="16"/>
      <c r="F24" s="17"/>
      <c r="G24" s="18"/>
      <c r="H24" s="25"/>
      <c r="I24" s="25"/>
    </row>
    <row r="25" spans="1:9">
      <c r="A25" s="4">
        <f>+A23+1</f>
        <v>12</v>
      </c>
      <c r="B25" s="2" t="s">
        <v>46</v>
      </c>
      <c r="C25" s="3" t="s">
        <v>47</v>
      </c>
      <c r="D25" s="4" t="s">
        <v>21</v>
      </c>
      <c r="E25" s="5">
        <f>0.11+19.12+6.06</f>
        <v>25.29</v>
      </c>
      <c r="F25" s="6"/>
      <c r="G25" s="7"/>
      <c r="H25" s="25"/>
      <c r="I25" s="25"/>
    </row>
    <row r="26" spans="1:9">
      <c r="A26" s="4">
        <f>+A25+1</f>
        <v>13</v>
      </c>
      <c r="B26" s="2" t="s">
        <v>48</v>
      </c>
      <c r="C26" s="3" t="s">
        <v>49</v>
      </c>
      <c r="D26" s="4" t="s">
        <v>50</v>
      </c>
      <c r="E26" s="5">
        <f>0.8+6364.86+7456+1472.61</f>
        <v>15294.27</v>
      </c>
      <c r="F26" s="6"/>
      <c r="G26" s="7"/>
      <c r="H26" s="25"/>
      <c r="I26" s="25"/>
    </row>
    <row r="27" spans="1:9">
      <c r="A27" s="14"/>
      <c r="B27" s="19" t="s">
        <v>51</v>
      </c>
      <c r="C27" s="15" t="s">
        <v>52</v>
      </c>
      <c r="D27" s="14"/>
      <c r="E27" s="16"/>
      <c r="F27" s="17"/>
      <c r="G27" s="18"/>
      <c r="H27" s="25"/>
      <c r="I27" s="25"/>
    </row>
    <row r="28" spans="1:9">
      <c r="A28" s="4">
        <f>+A26+1</f>
        <v>14</v>
      </c>
      <c r="B28" s="2" t="s">
        <v>53</v>
      </c>
      <c r="C28" s="3" t="s">
        <v>54</v>
      </c>
      <c r="D28" s="4" t="s">
        <v>21</v>
      </c>
      <c r="E28" s="5">
        <v>1.06</v>
      </c>
      <c r="F28" s="6"/>
      <c r="G28" s="7"/>
      <c r="H28" s="25"/>
      <c r="I28" s="25"/>
    </row>
    <row r="29" spans="1:9">
      <c r="A29" s="4">
        <f>+A28+1</f>
        <v>15</v>
      </c>
      <c r="B29" s="2" t="s">
        <v>55</v>
      </c>
      <c r="C29" s="3" t="s">
        <v>56</v>
      </c>
      <c r="D29" s="4" t="s">
        <v>10</v>
      </c>
      <c r="E29" s="5">
        <v>3.23</v>
      </c>
      <c r="F29" s="6"/>
      <c r="G29" s="7"/>
      <c r="H29" s="25"/>
      <c r="I29" s="25"/>
    </row>
    <row r="30" spans="1:9">
      <c r="A30" s="14"/>
      <c r="B30" s="19" t="s">
        <v>57</v>
      </c>
      <c r="C30" s="15" t="s">
        <v>58</v>
      </c>
      <c r="D30" s="14"/>
      <c r="E30" s="16"/>
      <c r="F30" s="17"/>
      <c r="G30" s="18"/>
      <c r="H30" s="25"/>
      <c r="I30" s="25"/>
    </row>
    <row r="31" spans="1:9" ht="60">
      <c r="A31" s="4">
        <f>+A29+1</f>
        <v>16</v>
      </c>
      <c r="B31" s="2" t="s">
        <v>59</v>
      </c>
      <c r="C31" s="3" t="s">
        <v>60</v>
      </c>
      <c r="D31" s="4" t="s">
        <v>61</v>
      </c>
      <c r="E31" s="5">
        <v>19.872</v>
      </c>
      <c r="F31" s="6"/>
      <c r="G31" s="7"/>
      <c r="H31" s="25"/>
      <c r="I31" s="25"/>
    </row>
    <row r="32" spans="1:9">
      <c r="A32" s="14"/>
      <c r="B32" s="19" t="s">
        <v>62</v>
      </c>
      <c r="C32" s="15" t="s">
        <v>63</v>
      </c>
      <c r="D32" s="14"/>
      <c r="E32" s="16"/>
      <c r="F32" s="17"/>
      <c r="G32" s="18"/>
      <c r="H32" s="25"/>
      <c r="I32" s="25"/>
    </row>
    <row r="33" spans="1:9">
      <c r="A33" s="4">
        <f>+A31+1</f>
        <v>17</v>
      </c>
      <c r="B33" s="2" t="s">
        <v>64</v>
      </c>
      <c r="C33" s="3" t="s">
        <v>65</v>
      </c>
      <c r="D33" s="4" t="s">
        <v>10</v>
      </c>
      <c r="E33" s="5">
        <v>2.8</v>
      </c>
      <c r="F33" s="6"/>
      <c r="G33" s="7"/>
      <c r="H33" s="25"/>
      <c r="I33" s="25"/>
    </row>
    <row r="34" spans="1:9">
      <c r="A34" s="4"/>
      <c r="B34" s="19" t="s">
        <v>44</v>
      </c>
      <c r="C34" s="15" t="s">
        <v>45</v>
      </c>
      <c r="D34" s="14"/>
      <c r="E34" s="16"/>
      <c r="F34" s="17"/>
      <c r="G34" s="18"/>
      <c r="H34" s="25"/>
      <c r="I34" s="25"/>
    </row>
    <row r="35" spans="1:9">
      <c r="A35" s="4">
        <f>+A33+1</f>
        <v>18</v>
      </c>
      <c r="B35" s="2" t="s">
        <v>66</v>
      </c>
      <c r="C35" s="3" t="s">
        <v>67</v>
      </c>
      <c r="D35" s="4" t="s">
        <v>21</v>
      </c>
      <c r="E35" s="5">
        <v>99.32</v>
      </c>
      <c r="F35" s="6"/>
      <c r="G35" s="7"/>
      <c r="H35" s="25"/>
      <c r="I35" s="25"/>
    </row>
    <row r="36" spans="1:9">
      <c r="A36" s="4">
        <f>+A35+1</f>
        <v>19</v>
      </c>
      <c r="B36" s="2" t="s">
        <v>68</v>
      </c>
      <c r="C36" s="3" t="s">
        <v>69</v>
      </c>
      <c r="D36" s="4" t="s">
        <v>737</v>
      </c>
      <c r="E36" s="5">
        <f>42+64</f>
        <v>106</v>
      </c>
      <c r="F36" s="6"/>
      <c r="G36" s="7"/>
      <c r="H36" s="25"/>
      <c r="I36" s="25"/>
    </row>
    <row r="37" spans="1:9">
      <c r="A37" s="4">
        <f t="shared" ref="A37:A39" si="0">+A36+1</f>
        <v>20</v>
      </c>
      <c r="B37" s="2" t="s">
        <v>70</v>
      </c>
      <c r="C37" s="3" t="s">
        <v>71</v>
      </c>
      <c r="D37" s="4" t="s">
        <v>50</v>
      </c>
      <c r="E37" s="5">
        <v>543.9</v>
      </c>
      <c r="F37" s="6"/>
      <c r="G37" s="7"/>
      <c r="H37" s="25"/>
      <c r="I37" s="25"/>
    </row>
    <row r="38" spans="1:9">
      <c r="A38" s="4">
        <f t="shared" si="0"/>
        <v>21</v>
      </c>
      <c r="B38" s="2" t="s">
        <v>72</v>
      </c>
      <c r="C38" s="3" t="s">
        <v>73</v>
      </c>
      <c r="D38" s="4" t="s">
        <v>21</v>
      </c>
      <c r="E38" s="5">
        <v>131.88</v>
      </c>
      <c r="F38" s="6"/>
      <c r="G38" s="7"/>
      <c r="H38" s="25"/>
      <c r="I38" s="25"/>
    </row>
    <row r="39" spans="1:9">
      <c r="A39" s="4">
        <f t="shared" si="0"/>
        <v>22</v>
      </c>
      <c r="B39" s="2" t="s">
        <v>74</v>
      </c>
      <c r="C39" s="3" t="s">
        <v>75</v>
      </c>
      <c r="D39" s="4" t="s">
        <v>76</v>
      </c>
      <c r="E39" s="5">
        <f>42.89+33.2</f>
        <v>76.09</v>
      </c>
      <c r="F39" s="6"/>
      <c r="G39" s="7"/>
      <c r="H39" s="25"/>
      <c r="I39" s="25"/>
    </row>
    <row r="40" spans="1:9">
      <c r="A40" s="14"/>
      <c r="B40" s="19" t="s">
        <v>77</v>
      </c>
      <c r="C40" s="15" t="s">
        <v>78</v>
      </c>
      <c r="D40" s="14"/>
      <c r="E40" s="16"/>
      <c r="F40" s="17"/>
      <c r="G40" s="18"/>
      <c r="H40" s="25"/>
      <c r="I40" s="25"/>
    </row>
    <row r="41" spans="1:9">
      <c r="A41" s="4">
        <f>+A39+1</f>
        <v>23</v>
      </c>
      <c r="B41" s="2" t="s">
        <v>79</v>
      </c>
      <c r="C41" s="3" t="s">
        <v>80</v>
      </c>
      <c r="D41" s="4" t="s">
        <v>35</v>
      </c>
      <c r="E41" s="5">
        <v>60.253</v>
      </c>
      <c r="F41" s="6"/>
      <c r="G41" s="7"/>
      <c r="H41" s="25"/>
      <c r="I41" s="25"/>
    </row>
    <row r="42" spans="1:9">
      <c r="A42" s="14"/>
      <c r="B42" s="19" t="s">
        <v>81</v>
      </c>
      <c r="C42" s="15" t="s">
        <v>82</v>
      </c>
      <c r="D42" s="14"/>
      <c r="E42" s="16"/>
      <c r="F42" s="17"/>
      <c r="G42" s="18"/>
      <c r="H42" s="25"/>
      <c r="I42" s="25"/>
    </row>
    <row r="43" spans="1:9">
      <c r="A43" s="4">
        <f>+A41+1</f>
        <v>24</v>
      </c>
      <c r="B43" s="2" t="s">
        <v>83</v>
      </c>
      <c r="C43" s="3" t="s">
        <v>84</v>
      </c>
      <c r="D43" s="4" t="s">
        <v>85</v>
      </c>
      <c r="E43" s="5">
        <f>1+3</f>
        <v>4</v>
      </c>
      <c r="F43" s="6"/>
      <c r="G43" s="7"/>
      <c r="H43" s="25"/>
      <c r="I43" s="25"/>
    </row>
    <row r="44" spans="1:9">
      <c r="A44" s="4">
        <f>+A43+1</f>
        <v>25</v>
      </c>
      <c r="B44" s="2" t="s">
        <v>86</v>
      </c>
      <c r="C44" s="3" t="s">
        <v>87</v>
      </c>
      <c r="D44" s="4" t="s">
        <v>35</v>
      </c>
      <c r="E44" s="5">
        <f>60.253+36.99</f>
        <v>97.242999999999995</v>
      </c>
      <c r="F44" s="6"/>
      <c r="G44" s="7"/>
      <c r="H44" s="25"/>
      <c r="I44" s="25"/>
    </row>
    <row r="45" spans="1:9">
      <c r="A45" s="4">
        <f t="shared" ref="A45" si="1">+A44+1</f>
        <v>26</v>
      </c>
      <c r="B45" s="2" t="s">
        <v>88</v>
      </c>
      <c r="C45" s="3" t="s">
        <v>89</v>
      </c>
      <c r="D45" s="4" t="s">
        <v>10</v>
      </c>
      <c r="E45" s="5">
        <v>60.26</v>
      </c>
      <c r="F45" s="6"/>
      <c r="G45" s="7"/>
      <c r="H45" s="25"/>
      <c r="I45" s="25"/>
    </row>
    <row r="46" spans="1:9" ht="60">
      <c r="A46" s="14"/>
      <c r="B46" s="19" t="s">
        <v>90</v>
      </c>
      <c r="C46" s="15" t="s">
        <v>91</v>
      </c>
      <c r="D46" s="14"/>
      <c r="E46" s="16"/>
      <c r="F46" s="17"/>
      <c r="G46" s="18"/>
      <c r="H46" s="25"/>
      <c r="I46" s="25"/>
    </row>
    <row r="47" spans="1:9" ht="30">
      <c r="A47" s="4">
        <f>+A45+1</f>
        <v>27</v>
      </c>
      <c r="B47" s="2" t="s">
        <v>92</v>
      </c>
      <c r="C47" s="3" t="s">
        <v>93</v>
      </c>
      <c r="D47" s="4" t="s">
        <v>76</v>
      </c>
      <c r="E47" s="5">
        <v>150</v>
      </c>
      <c r="F47" s="6"/>
      <c r="G47" s="7"/>
      <c r="H47" s="25"/>
      <c r="I47" s="25"/>
    </row>
    <row r="48" spans="1:9">
      <c r="A48" s="14"/>
      <c r="B48" s="19" t="s">
        <v>94</v>
      </c>
      <c r="C48" s="15" t="s">
        <v>95</v>
      </c>
      <c r="D48" s="14"/>
      <c r="E48" s="16"/>
      <c r="F48" s="17"/>
      <c r="G48" s="18"/>
      <c r="H48" s="25"/>
      <c r="I48" s="25"/>
    </row>
    <row r="49" spans="1:9" ht="60">
      <c r="A49" s="4">
        <f>+A47+1</f>
        <v>28</v>
      </c>
      <c r="B49" s="2" t="s">
        <v>96</v>
      </c>
      <c r="C49" s="3" t="s">
        <v>97</v>
      </c>
      <c r="D49" s="4" t="s">
        <v>50</v>
      </c>
      <c r="E49" s="5">
        <v>4800</v>
      </c>
      <c r="F49" s="6"/>
      <c r="G49" s="7"/>
      <c r="H49" s="25"/>
      <c r="I49" s="25"/>
    </row>
    <row r="50" spans="1:9">
      <c r="A50" s="4">
        <f>+A49+1</f>
        <v>29</v>
      </c>
      <c r="B50" s="2" t="s">
        <v>98</v>
      </c>
      <c r="C50" s="3" t="s">
        <v>99</v>
      </c>
      <c r="D50" s="4" t="s">
        <v>21</v>
      </c>
      <c r="E50" s="5">
        <f>301.06+139.9</f>
        <v>440.96000000000004</v>
      </c>
      <c r="F50" s="6"/>
      <c r="G50" s="7"/>
      <c r="H50" s="25"/>
      <c r="I50" s="25"/>
    </row>
    <row r="51" spans="1:9">
      <c r="A51" s="14"/>
      <c r="B51" s="19" t="s">
        <v>100</v>
      </c>
      <c r="C51" s="15" t="s">
        <v>101</v>
      </c>
      <c r="D51" s="14"/>
      <c r="E51" s="16"/>
      <c r="F51" s="17"/>
      <c r="G51" s="18"/>
      <c r="H51" s="25"/>
      <c r="I51" s="25"/>
    </row>
    <row r="52" spans="1:9">
      <c r="A52" s="4">
        <f>+A50+1</f>
        <v>30</v>
      </c>
      <c r="B52" s="2" t="s">
        <v>102</v>
      </c>
      <c r="C52" s="3" t="s">
        <v>103</v>
      </c>
      <c r="D52" s="4" t="s">
        <v>50</v>
      </c>
      <c r="E52" s="5">
        <v>288.27999999999997</v>
      </c>
      <c r="F52" s="6"/>
      <c r="G52" s="7"/>
      <c r="H52" s="25"/>
      <c r="I52" s="25"/>
    </row>
    <row r="53" spans="1:9" ht="45">
      <c r="A53" s="14"/>
      <c r="B53" s="19" t="s">
        <v>104</v>
      </c>
      <c r="C53" s="15" t="s">
        <v>105</v>
      </c>
      <c r="D53" s="14"/>
      <c r="E53" s="16"/>
      <c r="F53" s="17"/>
      <c r="G53" s="18"/>
      <c r="H53" s="25"/>
      <c r="I53" s="25"/>
    </row>
    <row r="54" spans="1:9">
      <c r="A54" s="4">
        <f>+A52+1</f>
        <v>31</v>
      </c>
      <c r="B54" s="2" t="s">
        <v>106</v>
      </c>
      <c r="C54" s="3" t="s">
        <v>107</v>
      </c>
      <c r="D54" s="4" t="s">
        <v>50</v>
      </c>
      <c r="E54" s="5">
        <v>3971.09</v>
      </c>
      <c r="F54" s="6"/>
      <c r="G54" s="7"/>
      <c r="H54" s="25"/>
      <c r="I54" s="25"/>
    </row>
    <row r="55" spans="1:9">
      <c r="A55" s="14"/>
      <c r="B55" s="19" t="s">
        <v>108</v>
      </c>
      <c r="C55" s="15" t="s">
        <v>109</v>
      </c>
      <c r="D55" s="14"/>
      <c r="E55" s="16"/>
      <c r="F55" s="17"/>
      <c r="G55" s="18"/>
      <c r="H55" s="25"/>
      <c r="I55" s="25"/>
    </row>
    <row r="56" spans="1:9">
      <c r="A56" s="4">
        <f>+A54+1</f>
        <v>32</v>
      </c>
      <c r="B56" s="2" t="s">
        <v>110</v>
      </c>
      <c r="C56" s="3" t="s">
        <v>111</v>
      </c>
      <c r="D56" s="4" t="s">
        <v>50</v>
      </c>
      <c r="E56" s="5">
        <v>1850</v>
      </c>
      <c r="F56" s="6"/>
      <c r="G56" s="7"/>
      <c r="H56" s="25"/>
      <c r="I56" s="25"/>
    </row>
    <row r="57" spans="1:9">
      <c r="A57" s="4">
        <f>+A56+1</f>
        <v>33</v>
      </c>
      <c r="B57" s="2" t="s">
        <v>112</v>
      </c>
      <c r="C57" s="3" t="s">
        <v>113</v>
      </c>
      <c r="D57" s="4" t="s">
        <v>61</v>
      </c>
      <c r="E57" s="5">
        <f>40.917+137.37</f>
        <v>178.28700000000001</v>
      </c>
      <c r="F57" s="6"/>
      <c r="G57" s="7"/>
      <c r="H57" s="25"/>
      <c r="I57" s="25"/>
    </row>
    <row r="58" spans="1:9">
      <c r="A58" s="4">
        <f>+A57+1</f>
        <v>34</v>
      </c>
      <c r="B58" s="2" t="s">
        <v>114</v>
      </c>
      <c r="C58" s="3" t="s">
        <v>115</v>
      </c>
      <c r="D58" s="4" t="s">
        <v>21</v>
      </c>
      <c r="E58" s="5">
        <f>24.8+75.64</f>
        <v>100.44</v>
      </c>
      <c r="F58" s="6"/>
      <c r="G58" s="7"/>
      <c r="H58" s="25"/>
      <c r="I58" s="25"/>
    </row>
    <row r="59" spans="1:9" ht="60">
      <c r="A59" s="14"/>
      <c r="B59" s="19" t="s">
        <v>116</v>
      </c>
      <c r="C59" s="15" t="s">
        <v>117</v>
      </c>
      <c r="D59" s="14"/>
      <c r="E59" s="16"/>
      <c r="F59" s="17"/>
      <c r="G59" s="18"/>
      <c r="H59" s="25"/>
      <c r="I59" s="25"/>
    </row>
    <row r="60" spans="1:9">
      <c r="A60" s="4">
        <f>+A58+1</f>
        <v>35</v>
      </c>
      <c r="B60" s="2" t="s">
        <v>118</v>
      </c>
      <c r="C60" s="3" t="s">
        <v>119</v>
      </c>
      <c r="D60" s="4" t="s">
        <v>35</v>
      </c>
      <c r="E60" s="5">
        <v>37.28</v>
      </c>
      <c r="F60" s="6"/>
      <c r="G60" s="7"/>
      <c r="H60" s="25"/>
      <c r="I60" s="25"/>
    </row>
    <row r="61" spans="1:9">
      <c r="A61" s="14"/>
      <c r="B61" s="19" t="s">
        <v>120</v>
      </c>
      <c r="C61" s="15" t="s">
        <v>121</v>
      </c>
      <c r="D61" s="14"/>
      <c r="E61" s="16"/>
      <c r="F61" s="17"/>
      <c r="G61" s="18"/>
      <c r="H61" s="25"/>
      <c r="I61" s="25"/>
    </row>
    <row r="62" spans="1:9" ht="30">
      <c r="A62" s="4">
        <f>+A60+1</f>
        <v>36</v>
      </c>
      <c r="B62" s="2" t="s">
        <v>122</v>
      </c>
      <c r="C62" s="3" t="s">
        <v>123</v>
      </c>
      <c r="D62" s="4" t="s">
        <v>61</v>
      </c>
      <c r="E62" s="5">
        <v>2.4689999999999999</v>
      </c>
      <c r="F62" s="6"/>
      <c r="G62" s="7"/>
      <c r="H62" s="25"/>
      <c r="I62" s="25"/>
    </row>
    <row r="63" spans="1:9">
      <c r="A63" s="14"/>
      <c r="B63" s="19" t="s">
        <v>124</v>
      </c>
      <c r="C63" s="15" t="s">
        <v>125</v>
      </c>
      <c r="D63" s="14"/>
      <c r="E63" s="16"/>
      <c r="F63" s="17"/>
      <c r="G63" s="18"/>
      <c r="H63" s="25"/>
      <c r="I63" s="25"/>
    </row>
    <row r="64" spans="1:9" ht="60">
      <c r="A64" s="4">
        <f>+A62+1</f>
        <v>37</v>
      </c>
      <c r="B64" s="2" t="s">
        <v>126</v>
      </c>
      <c r="C64" s="3" t="s">
        <v>127</v>
      </c>
      <c r="D64" s="4" t="s">
        <v>61</v>
      </c>
      <c r="E64" s="5">
        <v>27.282</v>
      </c>
      <c r="F64" s="6"/>
      <c r="G64" s="7"/>
      <c r="H64" s="25"/>
      <c r="I64" s="25"/>
    </row>
    <row r="65" spans="1:9">
      <c r="A65" s="14"/>
      <c r="B65" s="19" t="s">
        <v>100</v>
      </c>
      <c r="C65" s="15" t="s">
        <v>101</v>
      </c>
      <c r="D65" s="14"/>
      <c r="E65" s="16"/>
      <c r="F65" s="17"/>
      <c r="G65" s="18"/>
      <c r="H65" s="25"/>
      <c r="I65" s="25"/>
    </row>
    <row r="66" spans="1:9">
      <c r="A66" s="4">
        <f>+A64+1</f>
        <v>38</v>
      </c>
      <c r="B66" s="2" t="s">
        <v>128</v>
      </c>
      <c r="C66" s="3" t="s">
        <v>107</v>
      </c>
      <c r="D66" s="4" t="s">
        <v>50</v>
      </c>
      <c r="E66" s="5">
        <v>9824.74</v>
      </c>
      <c r="F66" s="6"/>
      <c r="G66" s="7"/>
      <c r="H66" s="25"/>
      <c r="I66" s="25"/>
    </row>
    <row r="67" spans="1:9">
      <c r="A67" s="14"/>
      <c r="B67" s="19" t="s">
        <v>129</v>
      </c>
      <c r="C67" s="15" t="s">
        <v>130</v>
      </c>
      <c r="D67" s="14"/>
      <c r="E67" s="16"/>
      <c r="F67" s="17"/>
      <c r="G67" s="18"/>
      <c r="H67" s="25"/>
      <c r="I67" s="25"/>
    </row>
    <row r="68" spans="1:9">
      <c r="A68" s="4">
        <f>+A66+1</f>
        <v>39</v>
      </c>
      <c r="B68" s="2" t="s">
        <v>131</v>
      </c>
      <c r="C68" s="3" t="s">
        <v>132</v>
      </c>
      <c r="D68" s="4" t="s">
        <v>50</v>
      </c>
      <c r="E68" s="5">
        <v>1850</v>
      </c>
      <c r="F68" s="6"/>
      <c r="G68" s="7"/>
      <c r="H68" s="25"/>
      <c r="I68" s="25"/>
    </row>
    <row r="69" spans="1:9" ht="60">
      <c r="A69" s="14"/>
      <c r="B69" s="19" t="s">
        <v>133</v>
      </c>
      <c r="C69" s="15" t="s">
        <v>134</v>
      </c>
      <c r="D69" s="14"/>
      <c r="E69" s="16"/>
      <c r="F69" s="17"/>
      <c r="G69" s="18"/>
      <c r="H69" s="25"/>
      <c r="I69" s="25"/>
    </row>
    <row r="70" spans="1:9">
      <c r="A70" s="4">
        <f>+A68+1</f>
        <v>40</v>
      </c>
      <c r="B70" s="2" t="s">
        <v>135</v>
      </c>
      <c r="C70" s="3" t="s">
        <v>136</v>
      </c>
      <c r="D70" s="4" t="s">
        <v>35</v>
      </c>
      <c r="E70" s="5">
        <v>17.309999999999999</v>
      </c>
      <c r="F70" s="6"/>
      <c r="G70" s="7"/>
      <c r="H70" s="25"/>
      <c r="I70" s="25"/>
    </row>
    <row r="71" spans="1:9" ht="60">
      <c r="A71" s="14"/>
      <c r="B71" s="19" t="s">
        <v>137</v>
      </c>
      <c r="C71" s="15" t="s">
        <v>138</v>
      </c>
      <c r="D71" s="14"/>
      <c r="E71" s="16"/>
      <c r="F71" s="17"/>
      <c r="G71" s="18"/>
      <c r="H71" s="25"/>
      <c r="I71" s="25"/>
    </row>
    <row r="72" spans="1:9">
      <c r="A72" s="4">
        <f>+A70+1</f>
        <v>41</v>
      </c>
      <c r="B72" s="2" t="s">
        <v>139</v>
      </c>
      <c r="C72" s="3" t="s">
        <v>140</v>
      </c>
      <c r="D72" s="4" t="s">
        <v>61</v>
      </c>
      <c r="E72" s="5">
        <f>352.188+87.86</f>
        <v>440.048</v>
      </c>
      <c r="F72" s="6"/>
      <c r="G72" s="7"/>
      <c r="H72" s="25"/>
      <c r="I72" s="25"/>
    </row>
    <row r="73" spans="1:9" ht="30">
      <c r="A73" s="4">
        <f>+A72+1</f>
        <v>42</v>
      </c>
      <c r="B73" s="30" t="s">
        <v>141</v>
      </c>
      <c r="C73" s="31" t="s">
        <v>142</v>
      </c>
      <c r="D73" s="32" t="s">
        <v>50</v>
      </c>
      <c r="E73" s="33">
        <v>6388.8990000000003</v>
      </c>
      <c r="F73" s="6"/>
      <c r="G73" s="7"/>
      <c r="H73" s="25"/>
      <c r="I73" s="25"/>
    </row>
    <row r="74" spans="1:9">
      <c r="A74" s="14"/>
      <c r="B74" s="19" t="s">
        <v>143</v>
      </c>
      <c r="C74" s="15" t="s">
        <v>144</v>
      </c>
      <c r="D74" s="14"/>
      <c r="E74" s="16"/>
      <c r="F74" s="17"/>
      <c r="G74" s="18"/>
      <c r="H74" s="25"/>
      <c r="I74" s="25"/>
    </row>
    <row r="75" spans="1:9">
      <c r="A75" s="4">
        <f>+A73+1</f>
        <v>43</v>
      </c>
      <c r="B75" s="2" t="s">
        <v>145</v>
      </c>
      <c r="C75" s="3" t="s">
        <v>119</v>
      </c>
      <c r="D75" s="4" t="s">
        <v>35</v>
      </c>
      <c r="E75" s="5">
        <v>17.923999999999999</v>
      </c>
      <c r="F75" s="6"/>
      <c r="G75" s="7"/>
      <c r="H75" s="25"/>
      <c r="I75" s="25"/>
    </row>
    <row r="76" spans="1:9">
      <c r="A76" s="14"/>
      <c r="B76" s="19" t="s">
        <v>146</v>
      </c>
      <c r="C76" s="15" t="s">
        <v>147</v>
      </c>
      <c r="D76" s="14"/>
      <c r="E76" s="16"/>
      <c r="F76" s="17"/>
      <c r="G76" s="18"/>
      <c r="H76" s="25"/>
      <c r="I76" s="25"/>
    </row>
    <row r="77" spans="1:9">
      <c r="A77" s="4">
        <f>+A75+1</f>
        <v>44</v>
      </c>
      <c r="B77" s="2" t="s">
        <v>148</v>
      </c>
      <c r="C77" s="3" t="s">
        <v>149</v>
      </c>
      <c r="D77" s="4" t="s">
        <v>21</v>
      </c>
      <c r="E77" s="5">
        <v>0.99</v>
      </c>
      <c r="F77" s="6"/>
      <c r="G77" s="7"/>
      <c r="H77" s="25"/>
      <c r="I77" s="25"/>
    </row>
    <row r="78" spans="1:9">
      <c r="A78" s="4">
        <f>+A77+1</f>
        <v>45</v>
      </c>
      <c r="B78" s="2" t="s">
        <v>150</v>
      </c>
      <c r="C78" s="3" t="s">
        <v>151</v>
      </c>
      <c r="D78" s="4" t="s">
        <v>21</v>
      </c>
      <c r="E78" s="5">
        <v>46.83</v>
      </c>
      <c r="F78" s="6"/>
      <c r="G78" s="7"/>
      <c r="H78" s="25"/>
      <c r="I78" s="25"/>
    </row>
    <row r="79" spans="1:9">
      <c r="A79" s="14"/>
      <c r="B79" s="19" t="s">
        <v>152</v>
      </c>
      <c r="C79" s="15" t="s">
        <v>153</v>
      </c>
      <c r="D79" s="14"/>
      <c r="E79" s="16"/>
      <c r="F79" s="17"/>
      <c r="G79" s="18"/>
      <c r="H79" s="25"/>
      <c r="I79" s="25"/>
    </row>
    <row r="80" spans="1:9">
      <c r="A80" s="4">
        <f>+A78+1</f>
        <v>46</v>
      </c>
      <c r="B80" s="2" t="s">
        <v>154</v>
      </c>
      <c r="C80" s="3" t="s">
        <v>155</v>
      </c>
      <c r="D80" s="4" t="s">
        <v>21</v>
      </c>
      <c r="E80" s="5">
        <v>37.86</v>
      </c>
      <c r="F80" s="6"/>
      <c r="G80" s="7"/>
      <c r="H80" s="25"/>
      <c r="I80" s="25"/>
    </row>
    <row r="81" spans="1:9">
      <c r="A81" s="4">
        <f>+A80+1</f>
        <v>47</v>
      </c>
      <c r="B81" s="2" t="s">
        <v>156</v>
      </c>
      <c r="C81" s="3" t="s">
        <v>157</v>
      </c>
      <c r="D81" s="4" t="s">
        <v>21</v>
      </c>
      <c r="E81" s="5">
        <v>80.77</v>
      </c>
      <c r="F81" s="6"/>
      <c r="G81" s="7"/>
      <c r="H81" s="25"/>
      <c r="I81" s="25"/>
    </row>
    <row r="82" spans="1:9">
      <c r="A82" s="4">
        <f>+A81+1</f>
        <v>48</v>
      </c>
      <c r="B82" s="2" t="s">
        <v>158</v>
      </c>
      <c r="C82" s="3" t="s">
        <v>159</v>
      </c>
      <c r="D82" s="4" t="s">
        <v>21</v>
      </c>
      <c r="E82" s="5">
        <v>7.31</v>
      </c>
      <c r="F82" s="6"/>
      <c r="G82" s="7"/>
      <c r="H82" s="25"/>
      <c r="I82" s="25"/>
    </row>
    <row r="83" spans="1:9">
      <c r="A83" s="14"/>
      <c r="B83" s="19" t="s">
        <v>160</v>
      </c>
      <c r="C83" s="15" t="s">
        <v>161</v>
      </c>
      <c r="D83" s="14"/>
      <c r="E83" s="16"/>
      <c r="F83" s="17"/>
      <c r="G83" s="18"/>
      <c r="H83" s="25"/>
      <c r="I83" s="25"/>
    </row>
    <row r="84" spans="1:9">
      <c r="A84" s="4">
        <f>+A82+1</f>
        <v>49</v>
      </c>
      <c r="B84" s="2" t="s">
        <v>162</v>
      </c>
      <c r="C84" s="3" t="s">
        <v>163</v>
      </c>
      <c r="D84" s="4" t="s">
        <v>21</v>
      </c>
      <c r="E84" s="5">
        <v>110.38</v>
      </c>
      <c r="F84" s="6"/>
      <c r="G84" s="7"/>
      <c r="H84" s="25"/>
      <c r="I84" s="25"/>
    </row>
    <row r="85" spans="1:9">
      <c r="A85" s="4">
        <f>+A84+1</f>
        <v>50</v>
      </c>
      <c r="B85" s="2" t="s">
        <v>164</v>
      </c>
      <c r="C85" s="3" t="s">
        <v>165</v>
      </c>
      <c r="D85" s="4" t="s">
        <v>76</v>
      </c>
      <c r="E85" s="5">
        <v>63.97</v>
      </c>
      <c r="F85" s="6"/>
      <c r="G85" s="7"/>
      <c r="H85" s="25"/>
      <c r="I85" s="25"/>
    </row>
    <row r="86" spans="1:9">
      <c r="A86" s="14"/>
      <c r="B86" s="19" t="s">
        <v>166</v>
      </c>
      <c r="C86" s="15" t="s">
        <v>167</v>
      </c>
      <c r="D86" s="14"/>
      <c r="E86" s="16"/>
      <c r="F86" s="17"/>
      <c r="G86" s="18"/>
      <c r="H86" s="25"/>
      <c r="I86" s="25"/>
    </row>
    <row r="87" spans="1:9">
      <c r="A87" s="4">
        <f>+A85+1</f>
        <v>51</v>
      </c>
      <c r="B87" s="2" t="s">
        <v>168</v>
      </c>
      <c r="C87" s="3" t="s">
        <v>169</v>
      </c>
      <c r="D87" s="4" t="s">
        <v>737</v>
      </c>
      <c r="E87" s="5">
        <v>4</v>
      </c>
      <c r="F87" s="6"/>
      <c r="G87" s="7"/>
      <c r="H87" s="25"/>
      <c r="I87" s="25"/>
    </row>
    <row r="88" spans="1:9">
      <c r="A88" s="14"/>
      <c r="B88" s="19" t="s">
        <v>31</v>
      </c>
      <c r="C88" s="15" t="s">
        <v>32</v>
      </c>
      <c r="D88" s="14"/>
      <c r="E88" s="16"/>
      <c r="F88" s="17"/>
      <c r="G88" s="18"/>
      <c r="H88" s="25"/>
      <c r="I88" s="25"/>
    </row>
    <row r="89" spans="1:9" ht="45">
      <c r="A89" s="14"/>
      <c r="B89" s="19" t="s">
        <v>170</v>
      </c>
      <c r="C89" s="15" t="s">
        <v>171</v>
      </c>
      <c r="D89" s="14"/>
      <c r="E89" s="16"/>
      <c r="F89" s="17"/>
      <c r="G89" s="18"/>
      <c r="H89" s="25"/>
      <c r="I89" s="25"/>
    </row>
    <row r="90" spans="1:9">
      <c r="A90" s="4">
        <f>+A87+1</f>
        <v>52</v>
      </c>
      <c r="B90" s="2" t="s">
        <v>172</v>
      </c>
      <c r="C90" s="3" t="s">
        <v>173</v>
      </c>
      <c r="D90" s="4" t="s">
        <v>61</v>
      </c>
      <c r="E90" s="5">
        <v>10.108000000000001</v>
      </c>
      <c r="F90" s="6"/>
      <c r="G90" s="7"/>
      <c r="H90" s="25"/>
      <c r="I90" s="25"/>
    </row>
    <row r="91" spans="1:9">
      <c r="A91" s="14"/>
      <c r="B91" s="19" t="s">
        <v>174</v>
      </c>
      <c r="C91" s="15" t="s">
        <v>175</v>
      </c>
      <c r="D91" s="14"/>
      <c r="E91" s="16"/>
      <c r="F91" s="17"/>
      <c r="G91" s="18"/>
      <c r="H91" s="25"/>
      <c r="I91" s="25"/>
    </row>
    <row r="92" spans="1:9">
      <c r="A92" s="4">
        <f>+A90+1</f>
        <v>53</v>
      </c>
      <c r="B92" s="2" t="s">
        <v>176</v>
      </c>
      <c r="C92" s="3" t="s">
        <v>177</v>
      </c>
      <c r="D92" s="4" t="s">
        <v>21</v>
      </c>
      <c r="E92" s="5">
        <v>258.14999999999998</v>
      </c>
      <c r="F92" s="6"/>
      <c r="G92" s="7"/>
      <c r="H92" s="25"/>
      <c r="I92" s="25"/>
    </row>
    <row r="93" spans="1:9">
      <c r="A93" s="4">
        <f>+A92+1</f>
        <v>54</v>
      </c>
      <c r="B93" s="2" t="s">
        <v>178</v>
      </c>
      <c r="C93" s="3" t="s">
        <v>179</v>
      </c>
      <c r="D93" s="4" t="s">
        <v>21</v>
      </c>
      <c r="E93" s="5">
        <v>5.63</v>
      </c>
      <c r="F93" s="6"/>
      <c r="G93" s="7"/>
      <c r="H93" s="25"/>
      <c r="I93" s="25"/>
    </row>
    <row r="94" spans="1:9">
      <c r="A94" s="4">
        <f>+A93+1</f>
        <v>55</v>
      </c>
      <c r="B94" s="2" t="s">
        <v>180</v>
      </c>
      <c r="C94" s="3" t="s">
        <v>181</v>
      </c>
      <c r="D94" s="4" t="s">
        <v>21</v>
      </c>
      <c r="E94" s="5">
        <v>5669.47</v>
      </c>
      <c r="F94" s="6"/>
      <c r="G94" s="7"/>
      <c r="H94" s="25"/>
      <c r="I94" s="25"/>
    </row>
    <row r="95" spans="1:9">
      <c r="A95" s="4">
        <f>+A94+1</f>
        <v>56</v>
      </c>
      <c r="B95" s="2" t="s">
        <v>182</v>
      </c>
      <c r="C95" s="3" t="s">
        <v>183</v>
      </c>
      <c r="D95" s="4" t="s">
        <v>21</v>
      </c>
      <c r="E95" s="5">
        <v>28.48</v>
      </c>
      <c r="F95" s="6"/>
      <c r="G95" s="7"/>
      <c r="H95" s="25"/>
      <c r="I95" s="25"/>
    </row>
    <row r="96" spans="1:9" s="40" customFormat="1">
      <c r="A96" s="34"/>
      <c r="B96" s="35" t="s">
        <v>751</v>
      </c>
      <c r="C96" s="36" t="s">
        <v>752</v>
      </c>
      <c r="D96" s="34"/>
      <c r="E96" s="16"/>
      <c r="F96" s="37"/>
      <c r="G96" s="38"/>
      <c r="H96" s="39"/>
      <c r="I96" s="39"/>
    </row>
    <row r="97" spans="1:9" s="40" customFormat="1">
      <c r="A97" s="4">
        <f>+A95+1</f>
        <v>57</v>
      </c>
      <c r="B97" s="42" t="s">
        <v>753</v>
      </c>
      <c r="C97" s="43" t="s">
        <v>754</v>
      </c>
      <c r="D97" s="41" t="s">
        <v>21</v>
      </c>
      <c r="E97" s="5">
        <v>32.64</v>
      </c>
      <c r="F97" s="44"/>
      <c r="G97" s="45"/>
      <c r="H97" s="39"/>
      <c r="I97" s="39"/>
    </row>
    <row r="98" spans="1:9" s="40" customFormat="1">
      <c r="A98" s="4">
        <f>+A97+1</f>
        <v>58</v>
      </c>
      <c r="B98" s="42" t="s">
        <v>755</v>
      </c>
      <c r="C98" s="43" t="s">
        <v>756</v>
      </c>
      <c r="D98" s="41" t="s">
        <v>21</v>
      </c>
      <c r="E98" s="5">
        <v>163.15</v>
      </c>
      <c r="F98" s="44"/>
      <c r="G98" s="45"/>
      <c r="H98" s="39"/>
      <c r="I98" s="39"/>
    </row>
    <row r="99" spans="1:9">
      <c r="A99" s="4">
        <f>+A98+1</f>
        <v>59</v>
      </c>
      <c r="B99" s="2" t="s">
        <v>184</v>
      </c>
      <c r="C99" s="3" t="s">
        <v>185</v>
      </c>
      <c r="D99" s="4" t="s">
        <v>21</v>
      </c>
      <c r="E99" s="5">
        <v>13.39</v>
      </c>
      <c r="F99" s="6"/>
      <c r="G99" s="7"/>
      <c r="H99" s="25"/>
      <c r="I99" s="25"/>
    </row>
    <row r="100" spans="1:9">
      <c r="A100" s="4">
        <f>+A99+1</f>
        <v>60</v>
      </c>
      <c r="B100" s="2" t="s">
        <v>186</v>
      </c>
      <c r="C100" s="3" t="s">
        <v>187</v>
      </c>
      <c r="D100" s="4" t="s">
        <v>21</v>
      </c>
      <c r="E100" s="5">
        <v>297.10000000000002</v>
      </c>
      <c r="F100" s="6"/>
      <c r="G100" s="7"/>
      <c r="H100" s="25"/>
      <c r="I100" s="25"/>
    </row>
    <row r="101" spans="1:9" ht="60">
      <c r="A101" s="14"/>
      <c r="B101" s="19" t="s">
        <v>188</v>
      </c>
      <c r="C101" s="15" t="s">
        <v>189</v>
      </c>
      <c r="D101" s="14"/>
      <c r="E101" s="16"/>
      <c r="F101" s="17"/>
      <c r="G101" s="18"/>
      <c r="H101" s="25"/>
      <c r="I101" s="25"/>
    </row>
    <row r="102" spans="1:9">
      <c r="A102" s="4">
        <f>+A100+1</f>
        <v>61</v>
      </c>
      <c r="B102" s="2" t="s">
        <v>190</v>
      </c>
      <c r="C102" s="3" t="s">
        <v>191</v>
      </c>
      <c r="D102" s="4" t="s">
        <v>21</v>
      </c>
      <c r="E102" s="5">
        <v>101.77</v>
      </c>
      <c r="F102" s="6"/>
      <c r="G102" s="7"/>
      <c r="H102" s="25"/>
      <c r="I102" s="25"/>
    </row>
    <row r="103" spans="1:9" ht="60">
      <c r="A103" s="14"/>
      <c r="B103" s="19" t="s">
        <v>192</v>
      </c>
      <c r="C103" s="15" t="s">
        <v>193</v>
      </c>
      <c r="D103" s="14"/>
      <c r="E103" s="16"/>
      <c r="F103" s="17"/>
      <c r="G103" s="18"/>
      <c r="H103" s="25"/>
      <c r="I103" s="25"/>
    </row>
    <row r="104" spans="1:9">
      <c r="A104" s="4">
        <f>+A102+1</f>
        <v>62</v>
      </c>
      <c r="B104" s="2" t="s">
        <v>194</v>
      </c>
      <c r="C104" s="3" t="s">
        <v>195</v>
      </c>
      <c r="D104" s="4" t="s">
        <v>61</v>
      </c>
      <c r="E104" s="5">
        <v>97.731999999999999</v>
      </c>
      <c r="F104" s="6"/>
      <c r="G104" s="7"/>
      <c r="H104" s="25"/>
      <c r="I104" s="25"/>
    </row>
    <row r="105" spans="1:9">
      <c r="A105" s="4">
        <f>+A104+1</f>
        <v>63</v>
      </c>
      <c r="B105" s="2" t="s">
        <v>196</v>
      </c>
      <c r="C105" s="3" t="s">
        <v>197</v>
      </c>
      <c r="D105" s="4" t="s">
        <v>61</v>
      </c>
      <c r="E105" s="5">
        <v>1172.7719999999999</v>
      </c>
      <c r="F105" s="6"/>
      <c r="G105" s="7"/>
      <c r="H105" s="25"/>
      <c r="I105" s="25"/>
    </row>
    <row r="106" spans="1:9" ht="30">
      <c r="A106" s="14"/>
      <c r="B106" s="19" t="s">
        <v>198</v>
      </c>
      <c r="C106" s="15" t="s">
        <v>199</v>
      </c>
      <c r="D106" s="14"/>
      <c r="E106" s="16"/>
      <c r="F106" s="17"/>
      <c r="G106" s="18"/>
      <c r="H106" s="25"/>
      <c r="I106" s="25"/>
    </row>
    <row r="107" spans="1:9">
      <c r="A107" s="4">
        <f>+A105+1</f>
        <v>64</v>
      </c>
      <c r="B107" s="2" t="s">
        <v>200</v>
      </c>
      <c r="C107" s="3" t="s">
        <v>201</v>
      </c>
      <c r="D107" s="4" t="s">
        <v>61</v>
      </c>
      <c r="E107" s="5">
        <v>216.13</v>
      </c>
      <c r="F107" s="6"/>
      <c r="G107" s="7"/>
      <c r="H107" s="25"/>
      <c r="I107" s="25"/>
    </row>
    <row r="108" spans="1:9">
      <c r="A108" s="14"/>
      <c r="B108" s="19" t="s">
        <v>202</v>
      </c>
      <c r="C108" s="15" t="s">
        <v>203</v>
      </c>
      <c r="D108" s="14"/>
      <c r="E108" s="16"/>
      <c r="F108" s="17"/>
      <c r="G108" s="18"/>
      <c r="H108" s="25"/>
      <c r="I108" s="25"/>
    </row>
    <row r="109" spans="1:9" ht="60">
      <c r="A109" s="4">
        <f>+A107+1</f>
        <v>65</v>
      </c>
      <c r="B109" s="2" t="s">
        <v>204</v>
      </c>
      <c r="C109" s="3" t="s">
        <v>205</v>
      </c>
      <c r="D109" s="4" t="s">
        <v>61</v>
      </c>
      <c r="E109" s="5">
        <v>53.261000000000003</v>
      </c>
      <c r="F109" s="6"/>
      <c r="G109" s="7"/>
      <c r="H109" s="25"/>
      <c r="I109" s="25"/>
    </row>
    <row r="110" spans="1:9" ht="30">
      <c r="A110" s="4">
        <f>+A109+1</f>
        <v>66</v>
      </c>
      <c r="B110" s="2" t="s">
        <v>206</v>
      </c>
      <c r="C110" s="3" t="s">
        <v>207</v>
      </c>
      <c r="D110" s="4" t="s">
        <v>61</v>
      </c>
      <c r="E110" s="5">
        <v>138.20599999999999</v>
      </c>
      <c r="F110" s="6"/>
      <c r="G110" s="7"/>
      <c r="H110" s="25"/>
      <c r="I110" s="25"/>
    </row>
    <row r="111" spans="1:9" ht="30">
      <c r="A111" s="4">
        <f t="shared" ref="A111:A113" si="2">+A110+1</f>
        <v>67</v>
      </c>
      <c r="B111" s="2" t="s">
        <v>208</v>
      </c>
      <c r="C111" s="3" t="s">
        <v>209</v>
      </c>
      <c r="D111" s="4" t="s">
        <v>61</v>
      </c>
      <c r="E111" s="5">
        <v>93.281000000000006</v>
      </c>
      <c r="F111" s="6"/>
      <c r="G111" s="7"/>
      <c r="H111" s="25"/>
      <c r="I111" s="25"/>
    </row>
    <row r="112" spans="1:9" ht="30">
      <c r="A112" s="4">
        <f t="shared" si="2"/>
        <v>68</v>
      </c>
      <c r="B112" s="2" t="s">
        <v>210</v>
      </c>
      <c r="C112" s="3" t="s">
        <v>211</v>
      </c>
      <c r="D112" s="4" t="s">
        <v>61</v>
      </c>
      <c r="E112" s="5">
        <v>13.295</v>
      </c>
      <c r="F112" s="6"/>
      <c r="G112" s="7"/>
      <c r="H112" s="25"/>
      <c r="I112" s="25"/>
    </row>
    <row r="113" spans="1:9" ht="60">
      <c r="A113" s="4">
        <f t="shared" si="2"/>
        <v>69</v>
      </c>
      <c r="B113" s="2" t="s">
        <v>212</v>
      </c>
      <c r="C113" s="3" t="s">
        <v>213</v>
      </c>
      <c r="D113" s="4" t="s">
        <v>21</v>
      </c>
      <c r="E113" s="5">
        <v>4.32</v>
      </c>
      <c r="F113" s="6"/>
      <c r="G113" s="7"/>
      <c r="H113" s="25"/>
      <c r="I113" s="25"/>
    </row>
    <row r="114" spans="1:9" ht="60">
      <c r="A114" s="14"/>
      <c r="B114" s="19" t="s">
        <v>214</v>
      </c>
      <c r="C114" s="15" t="s">
        <v>215</v>
      </c>
      <c r="D114" s="14"/>
      <c r="E114" s="16"/>
      <c r="F114" s="17"/>
      <c r="G114" s="18"/>
      <c r="H114" s="25"/>
      <c r="I114" s="25"/>
    </row>
    <row r="115" spans="1:9">
      <c r="A115" s="4">
        <f>+A113+1</f>
        <v>70</v>
      </c>
      <c r="B115" s="2" t="s">
        <v>216</v>
      </c>
      <c r="C115" s="3" t="s">
        <v>217</v>
      </c>
      <c r="D115" s="4" t="s">
        <v>61</v>
      </c>
      <c r="E115" s="5">
        <v>138.20599999999999</v>
      </c>
      <c r="F115" s="6"/>
      <c r="G115" s="7"/>
      <c r="H115" s="25"/>
      <c r="I115" s="25"/>
    </row>
    <row r="116" spans="1:9" ht="30">
      <c r="A116" s="14"/>
      <c r="B116" s="19" t="s">
        <v>218</v>
      </c>
      <c r="C116" s="15" t="s">
        <v>219</v>
      </c>
      <c r="D116" s="14"/>
      <c r="E116" s="16"/>
      <c r="F116" s="17"/>
      <c r="G116" s="18"/>
      <c r="H116" s="25"/>
      <c r="I116" s="25"/>
    </row>
    <row r="117" spans="1:9">
      <c r="A117" s="4">
        <f>+A115+1</f>
        <v>71</v>
      </c>
      <c r="B117" s="2" t="s">
        <v>220</v>
      </c>
      <c r="C117" s="3" t="s">
        <v>221</v>
      </c>
      <c r="D117" s="4" t="s">
        <v>76</v>
      </c>
      <c r="E117" s="5">
        <v>34.4</v>
      </c>
      <c r="F117" s="6"/>
      <c r="G117" s="7"/>
      <c r="H117" s="25"/>
      <c r="I117" s="25"/>
    </row>
    <row r="118" spans="1:9" ht="45">
      <c r="A118" s="14"/>
      <c r="B118" s="19" t="s">
        <v>222</v>
      </c>
      <c r="C118" s="15" t="s">
        <v>223</v>
      </c>
      <c r="D118" s="14"/>
      <c r="E118" s="16"/>
      <c r="F118" s="17"/>
      <c r="G118" s="18"/>
      <c r="H118" s="25"/>
      <c r="I118" s="25"/>
    </row>
    <row r="119" spans="1:9">
      <c r="A119" s="4">
        <f>+A117+1</f>
        <v>72</v>
      </c>
      <c r="B119" s="2" t="s">
        <v>224</v>
      </c>
      <c r="C119" s="3" t="s">
        <v>225</v>
      </c>
      <c r="D119" s="4" t="s">
        <v>76</v>
      </c>
      <c r="E119" s="5">
        <v>49.494</v>
      </c>
      <c r="F119" s="6"/>
      <c r="G119" s="7"/>
      <c r="H119" s="25"/>
      <c r="I119" s="25"/>
    </row>
    <row r="120" spans="1:9">
      <c r="A120" s="4">
        <f>+A119+1</f>
        <v>73</v>
      </c>
      <c r="B120" s="2" t="s">
        <v>226</v>
      </c>
      <c r="C120" s="3" t="s">
        <v>227</v>
      </c>
      <c r="D120" s="4" t="s">
        <v>737</v>
      </c>
      <c r="E120" s="5">
        <v>7</v>
      </c>
      <c r="F120" s="6"/>
      <c r="G120" s="7"/>
      <c r="H120" s="25"/>
      <c r="I120" s="25"/>
    </row>
    <row r="121" spans="1:9">
      <c r="A121" s="4"/>
      <c r="B121" s="19" t="s">
        <v>228</v>
      </c>
      <c r="C121" s="15" t="s">
        <v>229</v>
      </c>
      <c r="D121" s="14"/>
      <c r="E121" s="16"/>
      <c r="F121" s="17"/>
      <c r="G121" s="18"/>
      <c r="H121" s="25"/>
      <c r="I121" s="25"/>
    </row>
    <row r="122" spans="1:9">
      <c r="A122" s="4">
        <f>+A120+1</f>
        <v>74</v>
      </c>
      <c r="B122" s="2" t="s">
        <v>230</v>
      </c>
      <c r="C122" s="3" t="s">
        <v>231</v>
      </c>
      <c r="D122" s="4" t="s">
        <v>21</v>
      </c>
      <c r="E122" s="5">
        <v>64.38</v>
      </c>
      <c r="F122" s="6"/>
      <c r="G122" s="7"/>
      <c r="H122" s="25"/>
      <c r="I122" s="25"/>
    </row>
    <row r="123" spans="1:9" ht="60">
      <c r="A123" s="4">
        <f>+A122+1</f>
        <v>75</v>
      </c>
      <c r="B123" s="2" t="s">
        <v>232</v>
      </c>
      <c r="C123" s="3" t="s">
        <v>233</v>
      </c>
      <c r="D123" s="4" t="s">
        <v>76</v>
      </c>
      <c r="E123" s="5">
        <v>34.61</v>
      </c>
      <c r="F123" s="6"/>
      <c r="G123" s="7"/>
      <c r="H123" s="25"/>
      <c r="I123" s="25"/>
    </row>
    <row r="124" spans="1:9" ht="30">
      <c r="A124" s="4">
        <f>+A123+1</f>
        <v>76</v>
      </c>
      <c r="B124" s="2" t="s">
        <v>234</v>
      </c>
      <c r="C124" s="3" t="s">
        <v>235</v>
      </c>
      <c r="D124" s="4" t="s">
        <v>21</v>
      </c>
      <c r="E124" s="5">
        <v>218.74</v>
      </c>
      <c r="F124" s="6"/>
      <c r="G124" s="7"/>
      <c r="H124" s="25"/>
      <c r="I124" s="25"/>
    </row>
    <row r="125" spans="1:9" ht="60">
      <c r="A125" s="14"/>
      <c r="B125" s="19" t="s">
        <v>236</v>
      </c>
      <c r="C125" s="15" t="s">
        <v>237</v>
      </c>
      <c r="D125" s="14"/>
      <c r="E125" s="16"/>
      <c r="F125" s="17"/>
      <c r="G125" s="18"/>
      <c r="H125" s="25"/>
      <c r="I125" s="25"/>
    </row>
    <row r="126" spans="1:9">
      <c r="A126" s="4">
        <f>+A124+1</f>
        <v>77</v>
      </c>
      <c r="B126" s="2" t="s">
        <v>238</v>
      </c>
      <c r="C126" s="3" t="s">
        <v>239</v>
      </c>
      <c r="D126" s="4" t="s">
        <v>61</v>
      </c>
      <c r="E126" s="5">
        <v>28.431000000000001</v>
      </c>
      <c r="F126" s="6"/>
      <c r="G126" s="7"/>
      <c r="H126" s="25"/>
      <c r="I126" s="25"/>
    </row>
    <row r="127" spans="1:9">
      <c r="A127" s="4">
        <f>+A126+1</f>
        <v>78</v>
      </c>
      <c r="B127" s="2" t="s">
        <v>240</v>
      </c>
      <c r="C127" s="3" t="s">
        <v>241</v>
      </c>
      <c r="D127" s="4" t="s">
        <v>21</v>
      </c>
      <c r="E127" s="5">
        <v>45.33</v>
      </c>
      <c r="F127" s="6"/>
      <c r="G127" s="7"/>
      <c r="H127" s="25"/>
      <c r="I127" s="25"/>
    </row>
    <row r="128" spans="1:9">
      <c r="A128" s="4">
        <f>+A127+1</f>
        <v>79</v>
      </c>
      <c r="B128" s="2" t="s">
        <v>242</v>
      </c>
      <c r="C128" s="3" t="s">
        <v>243</v>
      </c>
      <c r="D128" s="4" t="s">
        <v>21</v>
      </c>
      <c r="E128" s="5">
        <v>125.94</v>
      </c>
      <c r="F128" s="6"/>
      <c r="G128" s="7"/>
      <c r="H128" s="25"/>
      <c r="I128" s="25"/>
    </row>
    <row r="129" spans="1:9">
      <c r="A129" s="4">
        <f t="shared" ref="A129:A130" si="3">+A128+1</f>
        <v>80</v>
      </c>
      <c r="B129" s="2" t="s">
        <v>244</v>
      </c>
      <c r="C129" s="3" t="s">
        <v>245</v>
      </c>
      <c r="D129" s="4" t="s">
        <v>21</v>
      </c>
      <c r="E129" s="5">
        <v>70.650000000000006</v>
      </c>
      <c r="F129" s="6"/>
      <c r="G129" s="7"/>
      <c r="H129" s="25"/>
      <c r="I129" s="25"/>
    </row>
    <row r="130" spans="1:9">
      <c r="A130" s="4">
        <f t="shared" si="3"/>
        <v>81</v>
      </c>
      <c r="B130" s="2" t="s">
        <v>246</v>
      </c>
      <c r="C130" s="3" t="s">
        <v>247</v>
      </c>
      <c r="D130" s="4" t="s">
        <v>21</v>
      </c>
      <c r="E130" s="5">
        <v>34.130000000000003</v>
      </c>
      <c r="F130" s="6"/>
      <c r="G130" s="7"/>
      <c r="H130" s="25"/>
      <c r="I130" s="25"/>
    </row>
    <row r="131" spans="1:9">
      <c r="A131" s="14"/>
      <c r="B131" s="19" t="s">
        <v>248</v>
      </c>
      <c r="C131" s="15" t="s">
        <v>249</v>
      </c>
      <c r="D131" s="14"/>
      <c r="E131" s="16"/>
      <c r="F131" s="17"/>
      <c r="G131" s="18"/>
      <c r="H131" s="25"/>
      <c r="I131" s="25"/>
    </row>
    <row r="132" spans="1:9">
      <c r="A132" s="4">
        <f>+A130+1</f>
        <v>82</v>
      </c>
      <c r="B132" s="2" t="s">
        <v>250</v>
      </c>
      <c r="C132" s="3" t="s">
        <v>251</v>
      </c>
      <c r="D132" s="4" t="s">
        <v>21</v>
      </c>
      <c r="E132" s="5">
        <v>7.2</v>
      </c>
      <c r="F132" s="6"/>
      <c r="G132" s="7"/>
      <c r="H132" s="25"/>
      <c r="I132" s="25"/>
    </row>
    <row r="133" spans="1:9">
      <c r="A133" s="14"/>
      <c r="B133" s="19" t="s">
        <v>252</v>
      </c>
      <c r="C133" s="15" t="s">
        <v>253</v>
      </c>
      <c r="D133" s="14"/>
      <c r="E133" s="16"/>
      <c r="F133" s="17"/>
      <c r="G133" s="18"/>
      <c r="H133" s="25"/>
      <c r="I133" s="25"/>
    </row>
    <row r="134" spans="1:9" ht="60">
      <c r="A134" s="4">
        <f>+A132+1</f>
        <v>83</v>
      </c>
      <c r="B134" s="2" t="s">
        <v>254</v>
      </c>
      <c r="C134" s="3" t="s">
        <v>255</v>
      </c>
      <c r="D134" s="4" t="s">
        <v>61</v>
      </c>
      <c r="E134" s="5">
        <v>119.465</v>
      </c>
      <c r="F134" s="6"/>
      <c r="G134" s="7"/>
      <c r="H134" s="25"/>
      <c r="I134" s="25"/>
    </row>
    <row r="135" spans="1:9">
      <c r="A135" s="4">
        <f>+A134+1</f>
        <v>84</v>
      </c>
      <c r="B135" s="2" t="s">
        <v>256</v>
      </c>
      <c r="C135" s="3" t="s">
        <v>257</v>
      </c>
      <c r="D135" s="4" t="s">
        <v>21</v>
      </c>
      <c r="E135" s="5">
        <v>44.98</v>
      </c>
      <c r="F135" s="6"/>
      <c r="G135" s="7"/>
      <c r="H135" s="25"/>
      <c r="I135" s="25"/>
    </row>
    <row r="136" spans="1:9">
      <c r="A136" s="4">
        <f>+A135+1</f>
        <v>85</v>
      </c>
      <c r="B136" s="2" t="s">
        <v>258</v>
      </c>
      <c r="C136" s="3" t="s">
        <v>259</v>
      </c>
      <c r="D136" s="4" t="s">
        <v>21</v>
      </c>
      <c r="E136" s="5">
        <v>34.19</v>
      </c>
      <c r="F136" s="6"/>
      <c r="G136" s="7"/>
      <c r="H136" s="25"/>
      <c r="I136" s="25"/>
    </row>
    <row r="137" spans="1:9">
      <c r="A137" s="4">
        <f t="shared" ref="A137:A141" si="4">+A136+1</f>
        <v>86</v>
      </c>
      <c r="B137" s="2" t="s">
        <v>260</v>
      </c>
      <c r="C137" s="3" t="s">
        <v>261</v>
      </c>
      <c r="D137" s="4" t="s">
        <v>21</v>
      </c>
      <c r="E137" s="5">
        <v>223.07</v>
      </c>
      <c r="F137" s="6"/>
      <c r="G137" s="7"/>
      <c r="H137" s="25"/>
      <c r="I137" s="25"/>
    </row>
    <row r="138" spans="1:9">
      <c r="A138" s="4">
        <f t="shared" si="4"/>
        <v>87</v>
      </c>
      <c r="B138" s="2" t="s">
        <v>262</v>
      </c>
      <c r="C138" s="3" t="s">
        <v>263</v>
      </c>
      <c r="D138" s="4" t="s">
        <v>21</v>
      </c>
      <c r="E138" s="5">
        <v>644.97</v>
      </c>
      <c r="F138" s="6"/>
      <c r="G138" s="7"/>
      <c r="H138" s="25"/>
      <c r="I138" s="25"/>
    </row>
    <row r="139" spans="1:9">
      <c r="A139" s="4">
        <f t="shared" si="4"/>
        <v>88</v>
      </c>
      <c r="B139" s="19" t="s">
        <v>264</v>
      </c>
      <c r="C139" s="15" t="s">
        <v>265</v>
      </c>
      <c r="D139" s="14"/>
      <c r="E139" s="16"/>
      <c r="F139" s="17"/>
      <c r="G139" s="18"/>
      <c r="H139" s="25"/>
      <c r="I139" s="25"/>
    </row>
    <row r="140" spans="1:9">
      <c r="A140" s="4">
        <f t="shared" si="4"/>
        <v>89</v>
      </c>
      <c r="B140" s="2" t="s">
        <v>266</v>
      </c>
      <c r="C140" s="3" t="s">
        <v>267</v>
      </c>
      <c r="D140" s="4" t="s">
        <v>21</v>
      </c>
      <c r="E140" s="5">
        <v>2.7</v>
      </c>
      <c r="F140" s="6"/>
      <c r="G140" s="7"/>
      <c r="H140" s="25"/>
      <c r="I140" s="25"/>
    </row>
    <row r="141" spans="1:9">
      <c r="A141" s="4">
        <f t="shared" si="4"/>
        <v>90</v>
      </c>
      <c r="B141" s="2" t="s">
        <v>268</v>
      </c>
      <c r="C141" s="3" t="s">
        <v>269</v>
      </c>
      <c r="D141" s="4" t="s">
        <v>21</v>
      </c>
      <c r="E141" s="5">
        <v>2.7</v>
      </c>
      <c r="F141" s="6"/>
      <c r="G141" s="7"/>
      <c r="H141" s="25"/>
      <c r="I141" s="25"/>
    </row>
    <row r="142" spans="1:9">
      <c r="A142" s="14"/>
      <c r="B142" s="19" t="s">
        <v>270</v>
      </c>
      <c r="C142" s="15" t="s">
        <v>271</v>
      </c>
      <c r="D142" s="14"/>
      <c r="E142" s="16"/>
      <c r="F142" s="17"/>
      <c r="G142" s="18"/>
      <c r="H142" s="25"/>
      <c r="I142" s="25"/>
    </row>
    <row r="143" spans="1:9">
      <c r="A143" s="4">
        <f>+A141+1</f>
        <v>91</v>
      </c>
      <c r="B143" s="2" t="s">
        <v>272</v>
      </c>
      <c r="C143" s="3" t="s">
        <v>273</v>
      </c>
      <c r="D143" s="4" t="s">
        <v>21</v>
      </c>
      <c r="E143" s="5">
        <v>24.8</v>
      </c>
      <c r="F143" s="6"/>
      <c r="G143" s="7"/>
      <c r="H143" s="25"/>
      <c r="I143" s="25"/>
    </row>
    <row r="144" spans="1:9">
      <c r="A144" s="4">
        <f>+A143+1</f>
        <v>92</v>
      </c>
      <c r="B144" s="2" t="s">
        <v>274</v>
      </c>
      <c r="C144" s="3" t="s">
        <v>275</v>
      </c>
      <c r="D144" s="4" t="s">
        <v>21</v>
      </c>
      <c r="E144" s="5">
        <v>3.5</v>
      </c>
      <c r="F144" s="6"/>
      <c r="G144" s="7"/>
      <c r="H144" s="25"/>
      <c r="I144" s="25"/>
    </row>
    <row r="145" spans="1:9">
      <c r="A145" s="4">
        <f>+A144+1</f>
        <v>93</v>
      </c>
      <c r="B145" s="2" t="s">
        <v>276</v>
      </c>
      <c r="C145" s="3" t="s">
        <v>277</v>
      </c>
      <c r="D145" s="4" t="s">
        <v>737</v>
      </c>
      <c r="E145" s="5">
        <v>6</v>
      </c>
      <c r="F145" s="6"/>
      <c r="G145" s="7"/>
      <c r="H145" s="25"/>
      <c r="I145" s="25"/>
    </row>
    <row r="146" spans="1:9" ht="45">
      <c r="A146" s="14"/>
      <c r="B146" s="19" t="s">
        <v>278</v>
      </c>
      <c r="C146" s="15" t="s">
        <v>279</v>
      </c>
      <c r="D146" s="14"/>
      <c r="E146" s="16"/>
      <c r="F146" s="17"/>
      <c r="G146" s="18"/>
      <c r="H146" s="25"/>
      <c r="I146" s="25"/>
    </row>
    <row r="147" spans="1:9">
      <c r="A147" s="4">
        <f>+A145+1</f>
        <v>94</v>
      </c>
      <c r="B147" s="2" t="s">
        <v>280</v>
      </c>
      <c r="C147" s="3" t="s">
        <v>281</v>
      </c>
      <c r="D147" s="4" t="s">
        <v>21</v>
      </c>
      <c r="E147" s="5">
        <v>2.7</v>
      </c>
      <c r="F147" s="6"/>
      <c r="G147" s="7"/>
      <c r="H147" s="25"/>
      <c r="I147" s="25"/>
    </row>
    <row r="148" spans="1:9">
      <c r="A148" s="14"/>
      <c r="B148" s="19" t="s">
        <v>282</v>
      </c>
      <c r="C148" s="15" t="s">
        <v>283</v>
      </c>
      <c r="D148" s="14"/>
      <c r="E148" s="16"/>
      <c r="F148" s="17"/>
      <c r="G148" s="18"/>
      <c r="H148" s="25"/>
      <c r="I148" s="25"/>
    </row>
    <row r="149" spans="1:9">
      <c r="A149" s="4">
        <f>+A147+1</f>
        <v>95</v>
      </c>
      <c r="B149" s="2" t="s">
        <v>284</v>
      </c>
      <c r="C149" s="3" t="s">
        <v>285</v>
      </c>
      <c r="D149" s="4" t="s">
        <v>21</v>
      </c>
      <c r="E149" s="5">
        <v>6.8</v>
      </c>
      <c r="F149" s="6"/>
      <c r="G149" s="7"/>
      <c r="H149" s="25"/>
      <c r="I149" s="25"/>
    </row>
    <row r="150" spans="1:9">
      <c r="A150" s="14"/>
      <c r="B150" s="19" t="s">
        <v>286</v>
      </c>
      <c r="C150" s="15" t="s">
        <v>287</v>
      </c>
      <c r="D150" s="14"/>
      <c r="E150" s="16"/>
      <c r="F150" s="17"/>
      <c r="G150" s="18"/>
      <c r="H150" s="25"/>
      <c r="I150" s="25"/>
    </row>
    <row r="151" spans="1:9">
      <c r="A151" s="4">
        <f>+A149+1</f>
        <v>96</v>
      </c>
      <c r="B151" s="2" t="s">
        <v>288</v>
      </c>
      <c r="C151" s="3" t="s">
        <v>285</v>
      </c>
      <c r="D151" s="4" t="s">
        <v>21</v>
      </c>
      <c r="E151" s="5">
        <f>3+7.92</f>
        <v>10.92</v>
      </c>
      <c r="F151" s="6"/>
      <c r="G151" s="7"/>
      <c r="H151" s="25"/>
      <c r="I151" s="25"/>
    </row>
    <row r="152" spans="1:9">
      <c r="A152" s="4">
        <f>+A151+1</f>
        <v>97</v>
      </c>
      <c r="B152" s="2" t="s">
        <v>289</v>
      </c>
      <c r="C152" s="3" t="s">
        <v>290</v>
      </c>
      <c r="D152" s="4" t="s">
        <v>21</v>
      </c>
      <c r="E152" s="5">
        <v>9.66</v>
      </c>
      <c r="F152" s="6"/>
      <c r="G152" s="7"/>
      <c r="H152" s="25"/>
      <c r="I152" s="25"/>
    </row>
    <row r="153" spans="1:9">
      <c r="A153" s="14"/>
      <c r="B153" s="19" t="s">
        <v>291</v>
      </c>
      <c r="C153" s="15" t="s">
        <v>292</v>
      </c>
      <c r="D153" s="14"/>
      <c r="E153" s="16"/>
      <c r="F153" s="17"/>
      <c r="G153" s="18"/>
      <c r="H153" s="25"/>
      <c r="I153" s="25"/>
    </row>
    <row r="154" spans="1:9">
      <c r="A154" s="4">
        <f>+A152+1</f>
        <v>98</v>
      </c>
      <c r="B154" s="2" t="s">
        <v>293</v>
      </c>
      <c r="C154" s="3" t="s">
        <v>294</v>
      </c>
      <c r="D154" s="4" t="s">
        <v>737</v>
      </c>
      <c r="E154" s="5">
        <v>2</v>
      </c>
      <c r="F154" s="6"/>
      <c r="G154" s="7"/>
      <c r="H154" s="25"/>
      <c r="I154" s="25"/>
    </row>
    <row r="155" spans="1:9">
      <c r="A155" s="4">
        <f>+A154+1</f>
        <v>99</v>
      </c>
      <c r="B155" s="2" t="s">
        <v>295</v>
      </c>
      <c r="C155" s="3" t="s">
        <v>296</v>
      </c>
      <c r="D155" s="4" t="s">
        <v>21</v>
      </c>
      <c r="E155" s="5">
        <v>12.1</v>
      </c>
      <c r="F155" s="6"/>
      <c r="G155" s="7"/>
      <c r="H155" s="25"/>
      <c r="I155" s="25"/>
    </row>
    <row r="156" spans="1:9">
      <c r="A156" s="4">
        <f t="shared" ref="A156:A157" si="5">+A155+1</f>
        <v>100</v>
      </c>
      <c r="B156" s="2" t="s">
        <v>297</v>
      </c>
      <c r="C156" s="3" t="s">
        <v>298</v>
      </c>
      <c r="D156" s="4" t="s">
        <v>21</v>
      </c>
      <c r="E156" s="5">
        <v>61.5</v>
      </c>
      <c r="F156" s="6"/>
      <c r="G156" s="7"/>
      <c r="H156" s="25"/>
      <c r="I156" s="25"/>
    </row>
    <row r="157" spans="1:9">
      <c r="A157" s="4">
        <f t="shared" si="5"/>
        <v>101</v>
      </c>
      <c r="B157" s="2" t="s">
        <v>299</v>
      </c>
      <c r="C157" s="3" t="s">
        <v>300</v>
      </c>
      <c r="D157" s="4" t="s">
        <v>21</v>
      </c>
      <c r="E157" s="5">
        <v>9.66</v>
      </c>
      <c r="F157" s="6"/>
      <c r="G157" s="7"/>
      <c r="H157" s="25"/>
      <c r="I157" s="25"/>
    </row>
    <row r="158" spans="1:9">
      <c r="A158" s="14"/>
      <c r="B158" s="19" t="s">
        <v>301</v>
      </c>
      <c r="C158" s="15" t="s">
        <v>302</v>
      </c>
      <c r="D158" s="14"/>
      <c r="E158" s="16"/>
      <c r="F158" s="17"/>
      <c r="G158" s="18"/>
      <c r="H158" s="25"/>
      <c r="I158" s="25"/>
    </row>
    <row r="159" spans="1:9">
      <c r="A159" s="4">
        <f>+A157+1</f>
        <v>102</v>
      </c>
      <c r="B159" s="2" t="s">
        <v>303</v>
      </c>
      <c r="C159" s="3" t="s">
        <v>304</v>
      </c>
      <c r="D159" s="4" t="s">
        <v>737</v>
      </c>
      <c r="E159" s="5">
        <v>6</v>
      </c>
      <c r="F159" s="6"/>
      <c r="G159" s="7"/>
      <c r="H159" s="25"/>
      <c r="I159" s="25"/>
    </row>
    <row r="160" spans="1:9">
      <c r="A160" s="14"/>
      <c r="B160" s="19" t="s">
        <v>305</v>
      </c>
      <c r="C160" s="15" t="s">
        <v>306</v>
      </c>
      <c r="D160" s="14"/>
      <c r="E160" s="16"/>
      <c r="F160" s="17"/>
      <c r="G160" s="18"/>
      <c r="H160" s="25"/>
      <c r="I160" s="25"/>
    </row>
    <row r="161" spans="1:9">
      <c r="A161" s="4">
        <f>+A159+1</f>
        <v>103</v>
      </c>
      <c r="B161" s="2" t="s">
        <v>307</v>
      </c>
      <c r="C161" s="3" t="s">
        <v>308</v>
      </c>
      <c r="D161" s="4" t="s">
        <v>737</v>
      </c>
      <c r="E161" s="5">
        <v>2</v>
      </c>
      <c r="F161" s="6"/>
      <c r="G161" s="7"/>
      <c r="H161" s="25"/>
      <c r="I161" s="25"/>
    </row>
    <row r="162" spans="1:9">
      <c r="A162" s="4">
        <f>+A161+1</f>
        <v>104</v>
      </c>
      <c r="B162" s="2" t="s">
        <v>309</v>
      </c>
      <c r="C162" s="3" t="s">
        <v>310</v>
      </c>
      <c r="D162" s="4" t="s">
        <v>737</v>
      </c>
      <c r="E162" s="5">
        <v>8</v>
      </c>
      <c r="F162" s="6"/>
      <c r="G162" s="7"/>
      <c r="H162" s="25"/>
      <c r="I162" s="25"/>
    </row>
    <row r="163" spans="1:9">
      <c r="A163" s="4">
        <f t="shared" ref="A163" si="6">+A162+1</f>
        <v>105</v>
      </c>
      <c r="B163" s="2" t="s">
        <v>311</v>
      </c>
      <c r="C163" s="3" t="s">
        <v>312</v>
      </c>
      <c r="D163" s="4" t="s">
        <v>21</v>
      </c>
      <c r="E163" s="5">
        <v>5</v>
      </c>
      <c r="F163" s="6"/>
      <c r="G163" s="7"/>
      <c r="H163" s="25"/>
      <c r="I163" s="25"/>
    </row>
    <row r="164" spans="1:9">
      <c r="A164" s="14"/>
      <c r="B164" s="19" t="s">
        <v>313</v>
      </c>
      <c r="C164" s="15" t="s">
        <v>314</v>
      </c>
      <c r="D164" s="14"/>
      <c r="E164" s="16"/>
      <c r="F164" s="17"/>
      <c r="G164" s="18"/>
      <c r="H164" s="25"/>
      <c r="I164" s="25"/>
    </row>
    <row r="165" spans="1:9">
      <c r="A165" s="4">
        <f>+A163+1</f>
        <v>106</v>
      </c>
      <c r="B165" s="2" t="s">
        <v>315</v>
      </c>
      <c r="C165" s="3" t="s">
        <v>316</v>
      </c>
      <c r="D165" s="4" t="s">
        <v>21</v>
      </c>
      <c r="E165" s="5">
        <v>20.86</v>
      </c>
      <c r="F165" s="6"/>
      <c r="G165" s="7"/>
      <c r="H165" s="25"/>
      <c r="I165" s="25"/>
    </row>
    <row r="166" spans="1:9">
      <c r="A166" s="14"/>
      <c r="B166" s="19" t="s">
        <v>317</v>
      </c>
      <c r="C166" s="15" t="s">
        <v>318</v>
      </c>
      <c r="D166" s="14"/>
      <c r="E166" s="16"/>
      <c r="F166" s="17"/>
      <c r="G166" s="18"/>
      <c r="H166" s="25"/>
      <c r="I166" s="25"/>
    </row>
    <row r="167" spans="1:9">
      <c r="A167" s="4">
        <f>+A165+1</f>
        <v>107</v>
      </c>
      <c r="B167" s="2" t="s">
        <v>319</v>
      </c>
      <c r="C167" s="3" t="s">
        <v>320</v>
      </c>
      <c r="D167" s="4" t="s">
        <v>21</v>
      </c>
      <c r="E167" s="5">
        <v>4.53</v>
      </c>
      <c r="F167" s="6"/>
      <c r="G167" s="7"/>
      <c r="H167" s="25"/>
      <c r="I167" s="25"/>
    </row>
    <row r="168" spans="1:9">
      <c r="A168" s="14"/>
      <c r="B168" s="19" t="s">
        <v>321</v>
      </c>
      <c r="C168" s="15" t="s">
        <v>322</v>
      </c>
      <c r="D168" s="14"/>
      <c r="E168" s="16"/>
      <c r="F168" s="17"/>
      <c r="G168" s="18"/>
      <c r="H168" s="25"/>
      <c r="I168" s="25"/>
    </row>
    <row r="169" spans="1:9">
      <c r="A169" s="4">
        <f>+A167+1</f>
        <v>108</v>
      </c>
      <c r="B169" s="2" t="s">
        <v>323</v>
      </c>
      <c r="C169" s="3" t="s">
        <v>324</v>
      </c>
      <c r="D169" s="4" t="s">
        <v>21</v>
      </c>
      <c r="E169" s="5">
        <v>4.82</v>
      </c>
      <c r="F169" s="6"/>
      <c r="G169" s="7"/>
      <c r="H169" s="25"/>
      <c r="I169" s="25"/>
    </row>
    <row r="170" spans="1:9">
      <c r="A170" s="4">
        <f>+A169+1</f>
        <v>109</v>
      </c>
      <c r="B170" s="2" t="s">
        <v>325</v>
      </c>
      <c r="C170" s="3" t="s">
        <v>326</v>
      </c>
      <c r="D170" s="4" t="s">
        <v>21</v>
      </c>
      <c r="E170" s="5">
        <v>9.64</v>
      </c>
      <c r="F170" s="6"/>
      <c r="G170" s="7"/>
      <c r="H170" s="25"/>
      <c r="I170" s="25"/>
    </row>
    <row r="171" spans="1:9">
      <c r="A171" s="14"/>
      <c r="B171" s="19" t="s">
        <v>327</v>
      </c>
      <c r="C171" s="15" t="s">
        <v>328</v>
      </c>
      <c r="D171" s="14"/>
      <c r="E171" s="16"/>
      <c r="F171" s="17"/>
      <c r="G171" s="18"/>
      <c r="H171" s="25"/>
      <c r="I171" s="25"/>
    </row>
    <row r="172" spans="1:9">
      <c r="A172" s="4">
        <f>+A170+1</f>
        <v>110</v>
      </c>
      <c r="B172" s="2" t="s">
        <v>329</v>
      </c>
      <c r="C172" s="3" t="s">
        <v>330</v>
      </c>
      <c r="D172" s="4" t="s">
        <v>21</v>
      </c>
      <c r="E172" s="5">
        <v>85.91</v>
      </c>
      <c r="F172" s="6"/>
      <c r="G172" s="7"/>
      <c r="H172" s="25"/>
      <c r="I172" s="25"/>
    </row>
    <row r="173" spans="1:9">
      <c r="A173" s="4">
        <f>+A172+1</f>
        <v>111</v>
      </c>
      <c r="B173" s="2" t="s">
        <v>331</v>
      </c>
      <c r="C173" s="3" t="s">
        <v>332</v>
      </c>
      <c r="D173" s="4" t="s">
        <v>21</v>
      </c>
      <c r="E173" s="5">
        <v>36.71</v>
      </c>
      <c r="F173" s="6"/>
      <c r="G173" s="7"/>
      <c r="H173" s="25"/>
      <c r="I173" s="25"/>
    </row>
    <row r="174" spans="1:9">
      <c r="A174" s="4">
        <f>+A173+1</f>
        <v>112</v>
      </c>
      <c r="B174" s="2" t="s">
        <v>333</v>
      </c>
      <c r="C174" s="3" t="s">
        <v>334</v>
      </c>
      <c r="D174" s="4" t="s">
        <v>21</v>
      </c>
      <c r="E174" s="5">
        <v>74.8</v>
      </c>
      <c r="F174" s="6"/>
      <c r="G174" s="7"/>
      <c r="H174" s="25"/>
      <c r="I174" s="25"/>
    </row>
    <row r="175" spans="1:9" ht="45">
      <c r="A175" s="14"/>
      <c r="B175" s="19" t="s">
        <v>335</v>
      </c>
      <c r="C175" s="15" t="s">
        <v>336</v>
      </c>
      <c r="D175" s="14"/>
      <c r="E175" s="16"/>
      <c r="F175" s="17"/>
      <c r="G175" s="18"/>
      <c r="H175" s="25"/>
      <c r="I175" s="25"/>
    </row>
    <row r="176" spans="1:9">
      <c r="A176" s="4">
        <f>+A174+1</f>
        <v>113</v>
      </c>
      <c r="B176" s="2" t="s">
        <v>337</v>
      </c>
      <c r="C176" s="3" t="s">
        <v>338</v>
      </c>
      <c r="D176" s="4" t="s">
        <v>61</v>
      </c>
      <c r="E176" s="5">
        <v>317.03699999999998</v>
      </c>
      <c r="F176" s="6"/>
      <c r="G176" s="7"/>
      <c r="H176" s="25"/>
      <c r="I176" s="25"/>
    </row>
    <row r="177" spans="1:9" ht="60">
      <c r="A177" s="14"/>
      <c r="B177" s="19" t="s">
        <v>339</v>
      </c>
      <c r="C177" s="15" t="s">
        <v>340</v>
      </c>
      <c r="D177" s="14"/>
      <c r="E177" s="16"/>
      <c r="F177" s="17"/>
      <c r="G177" s="18"/>
      <c r="H177" s="25"/>
      <c r="I177" s="25"/>
    </row>
    <row r="178" spans="1:9">
      <c r="A178" s="4">
        <f>+A176+1</f>
        <v>114</v>
      </c>
      <c r="B178" s="2" t="s">
        <v>341</v>
      </c>
      <c r="C178" s="3" t="s">
        <v>342</v>
      </c>
      <c r="D178" s="4" t="s">
        <v>76</v>
      </c>
      <c r="E178" s="5">
        <v>83.001000000000005</v>
      </c>
      <c r="F178" s="6"/>
      <c r="G178" s="7"/>
      <c r="H178" s="25"/>
      <c r="I178" s="25"/>
    </row>
    <row r="179" spans="1:9">
      <c r="A179" s="14"/>
      <c r="B179" s="19" t="s">
        <v>124</v>
      </c>
      <c r="C179" s="15" t="s">
        <v>125</v>
      </c>
      <c r="D179" s="14"/>
      <c r="E179" s="16"/>
      <c r="F179" s="17"/>
      <c r="G179" s="18"/>
      <c r="H179" s="25"/>
      <c r="I179" s="25"/>
    </row>
    <row r="180" spans="1:9" ht="60">
      <c r="A180" s="4">
        <f>+A178+1</f>
        <v>115</v>
      </c>
      <c r="B180" s="2" t="s">
        <v>126</v>
      </c>
      <c r="C180" s="3" t="s">
        <v>127</v>
      </c>
      <c r="D180" s="4" t="s">
        <v>61</v>
      </c>
      <c r="E180" s="5">
        <v>91.572999999999993</v>
      </c>
      <c r="F180" s="6"/>
      <c r="G180" s="7"/>
      <c r="H180" s="25"/>
      <c r="I180" s="25"/>
    </row>
    <row r="181" spans="1:9" ht="30">
      <c r="A181" s="14"/>
      <c r="B181" s="19" t="s">
        <v>343</v>
      </c>
      <c r="C181" s="15" t="s">
        <v>344</v>
      </c>
      <c r="D181" s="14"/>
      <c r="E181" s="16"/>
      <c r="F181" s="17"/>
      <c r="G181" s="18"/>
      <c r="H181" s="25"/>
      <c r="I181" s="25"/>
    </row>
    <row r="182" spans="1:9">
      <c r="A182" s="4">
        <f>+A180+1</f>
        <v>116</v>
      </c>
      <c r="B182" s="2" t="s">
        <v>345</v>
      </c>
      <c r="C182" s="3" t="s">
        <v>346</v>
      </c>
      <c r="D182" s="4" t="s">
        <v>85</v>
      </c>
      <c r="E182" s="5">
        <v>166.00200000000001</v>
      </c>
      <c r="F182" s="6"/>
      <c r="G182" s="7"/>
      <c r="H182" s="25"/>
      <c r="I182" s="25"/>
    </row>
    <row r="183" spans="1:9" ht="60">
      <c r="A183" s="14"/>
      <c r="B183" s="19" t="s">
        <v>133</v>
      </c>
      <c r="C183" s="15" t="s">
        <v>134</v>
      </c>
      <c r="D183" s="14"/>
      <c r="E183" s="16"/>
      <c r="F183" s="17"/>
      <c r="G183" s="18"/>
      <c r="H183" s="25"/>
      <c r="I183" s="25"/>
    </row>
    <row r="184" spans="1:9">
      <c r="A184" s="4">
        <f>+A182+1</f>
        <v>117</v>
      </c>
      <c r="B184" s="2" t="s">
        <v>347</v>
      </c>
      <c r="C184" s="3" t="s">
        <v>348</v>
      </c>
      <c r="D184" s="4" t="s">
        <v>35</v>
      </c>
      <c r="E184" s="5">
        <v>2.2330000000000001</v>
      </c>
      <c r="F184" s="6"/>
      <c r="G184" s="7"/>
      <c r="H184" s="25"/>
      <c r="I184" s="25"/>
    </row>
    <row r="185" spans="1:9" ht="60">
      <c r="A185" s="14"/>
      <c r="B185" s="19" t="s">
        <v>137</v>
      </c>
      <c r="C185" s="15" t="s">
        <v>138</v>
      </c>
      <c r="D185" s="14"/>
      <c r="E185" s="16"/>
      <c r="F185" s="17"/>
      <c r="G185" s="18"/>
      <c r="H185" s="25"/>
      <c r="I185" s="25"/>
    </row>
    <row r="186" spans="1:9" ht="45">
      <c r="A186" s="14"/>
      <c r="B186" s="19" t="s">
        <v>349</v>
      </c>
      <c r="C186" s="15" t="s">
        <v>350</v>
      </c>
      <c r="D186" s="14"/>
      <c r="E186" s="16"/>
      <c r="F186" s="17"/>
      <c r="G186" s="18"/>
      <c r="H186" s="25"/>
      <c r="I186" s="25"/>
    </row>
    <row r="187" spans="1:9">
      <c r="A187" s="4">
        <f>+A184+1</f>
        <v>118</v>
      </c>
      <c r="B187" s="2" t="s">
        <v>351</v>
      </c>
      <c r="C187" s="3" t="s">
        <v>352</v>
      </c>
      <c r="D187" s="4" t="s">
        <v>61</v>
      </c>
      <c r="E187" s="5">
        <v>279.98599999999999</v>
      </c>
      <c r="F187" s="6"/>
      <c r="G187" s="7"/>
      <c r="H187" s="25"/>
      <c r="I187" s="25"/>
    </row>
    <row r="188" spans="1:9" ht="30">
      <c r="A188" s="14"/>
      <c r="B188" s="19" t="s">
        <v>353</v>
      </c>
      <c r="C188" s="15" t="s">
        <v>354</v>
      </c>
      <c r="D188" s="14"/>
      <c r="E188" s="16"/>
      <c r="F188" s="17"/>
      <c r="G188" s="18"/>
      <c r="H188" s="25"/>
      <c r="I188" s="25"/>
    </row>
    <row r="189" spans="1:9">
      <c r="A189" s="4">
        <f>+A187+1</f>
        <v>119</v>
      </c>
      <c r="B189" s="2" t="s">
        <v>355</v>
      </c>
      <c r="C189" s="3" t="s">
        <v>356</v>
      </c>
      <c r="D189" s="4" t="s">
        <v>61</v>
      </c>
      <c r="E189" s="5">
        <v>279.98599999999999</v>
      </c>
      <c r="F189" s="6"/>
      <c r="G189" s="7"/>
      <c r="H189" s="25"/>
      <c r="I189" s="25"/>
    </row>
    <row r="190" spans="1:9">
      <c r="A190" s="14"/>
      <c r="B190" s="19" t="s">
        <v>357</v>
      </c>
      <c r="C190" s="15" t="s">
        <v>358</v>
      </c>
      <c r="D190" s="14"/>
      <c r="E190" s="16"/>
      <c r="F190" s="17"/>
      <c r="G190" s="18"/>
      <c r="H190" s="25"/>
      <c r="I190" s="25"/>
    </row>
    <row r="191" spans="1:9">
      <c r="A191" s="4">
        <f>+A189+1</f>
        <v>120</v>
      </c>
      <c r="B191" s="2" t="s">
        <v>359</v>
      </c>
      <c r="C191" s="3" t="s">
        <v>360</v>
      </c>
      <c r="D191" s="4" t="s">
        <v>10</v>
      </c>
      <c r="E191" s="5">
        <f>100.82+77.25</f>
        <v>178.07</v>
      </c>
      <c r="F191" s="6"/>
      <c r="G191" s="7"/>
      <c r="H191" s="25"/>
      <c r="I191" s="25"/>
    </row>
    <row r="192" spans="1:9">
      <c r="A192" s="4">
        <f>+A191+1</f>
        <v>121</v>
      </c>
      <c r="B192" s="2" t="s">
        <v>361</v>
      </c>
      <c r="C192" s="3" t="s">
        <v>362</v>
      </c>
      <c r="D192" s="4" t="s">
        <v>76</v>
      </c>
      <c r="E192" s="5">
        <v>43.54</v>
      </c>
      <c r="F192" s="6"/>
      <c r="G192" s="7"/>
      <c r="H192" s="25"/>
      <c r="I192" s="25"/>
    </row>
    <row r="193" spans="1:9" ht="60">
      <c r="A193" s="14"/>
      <c r="B193" s="19" t="s">
        <v>363</v>
      </c>
      <c r="C193" s="15" t="s">
        <v>364</v>
      </c>
      <c r="D193" s="14"/>
      <c r="E193" s="16"/>
      <c r="F193" s="17"/>
      <c r="G193" s="18"/>
      <c r="H193" s="25"/>
      <c r="I193" s="25"/>
    </row>
    <row r="194" spans="1:9" ht="30">
      <c r="A194" s="4">
        <f>+A192+1</f>
        <v>122</v>
      </c>
      <c r="B194" s="2" t="s">
        <v>365</v>
      </c>
      <c r="C194" s="3" t="s">
        <v>366</v>
      </c>
      <c r="D194" s="4" t="s">
        <v>85</v>
      </c>
      <c r="E194" s="5">
        <v>40</v>
      </c>
      <c r="F194" s="6"/>
      <c r="G194" s="7"/>
      <c r="H194" s="25"/>
      <c r="I194" s="25"/>
    </row>
    <row r="195" spans="1:9" ht="60">
      <c r="A195" s="14"/>
      <c r="B195" s="19" t="s">
        <v>367</v>
      </c>
      <c r="C195" s="15" t="s">
        <v>368</v>
      </c>
      <c r="D195" s="14"/>
      <c r="E195" s="16"/>
      <c r="F195" s="17"/>
      <c r="G195" s="18"/>
      <c r="H195" s="25"/>
      <c r="I195" s="25"/>
    </row>
    <row r="196" spans="1:9">
      <c r="A196" s="4">
        <f>+A194+1</f>
        <v>123</v>
      </c>
      <c r="B196" s="2" t="s">
        <v>369</v>
      </c>
      <c r="C196" s="3" t="s">
        <v>370</v>
      </c>
      <c r="D196" s="4" t="s">
        <v>35</v>
      </c>
      <c r="E196" s="5">
        <v>37.5</v>
      </c>
      <c r="F196" s="6"/>
      <c r="G196" s="7"/>
      <c r="H196" s="25"/>
      <c r="I196" s="25"/>
    </row>
    <row r="197" spans="1:9">
      <c r="A197" s="14"/>
      <c r="B197" s="19" t="s">
        <v>371</v>
      </c>
      <c r="C197" s="15" t="s">
        <v>372</v>
      </c>
      <c r="D197" s="14"/>
      <c r="E197" s="16"/>
      <c r="F197" s="17"/>
      <c r="G197" s="18"/>
      <c r="H197" s="25"/>
      <c r="I197" s="25"/>
    </row>
    <row r="198" spans="1:9" ht="60">
      <c r="A198" s="4">
        <f>+A196+1</f>
        <v>124</v>
      </c>
      <c r="B198" s="2" t="s">
        <v>373</v>
      </c>
      <c r="C198" s="3" t="s">
        <v>374</v>
      </c>
      <c r="D198" s="4" t="s">
        <v>35</v>
      </c>
      <c r="E198" s="5">
        <v>5</v>
      </c>
      <c r="F198" s="6"/>
      <c r="G198" s="7"/>
      <c r="H198" s="25"/>
      <c r="I198" s="25"/>
    </row>
    <row r="199" spans="1:9" ht="60">
      <c r="A199" s="4">
        <f>+A198+1</f>
        <v>125</v>
      </c>
      <c r="B199" s="2" t="s">
        <v>375</v>
      </c>
      <c r="C199" s="3" t="s">
        <v>376</v>
      </c>
      <c r="D199" s="4" t="s">
        <v>35</v>
      </c>
      <c r="E199" s="5">
        <v>25</v>
      </c>
      <c r="F199" s="6"/>
      <c r="G199" s="7"/>
      <c r="H199" s="25"/>
      <c r="I199" s="25"/>
    </row>
    <row r="200" spans="1:9" ht="45">
      <c r="A200" s="4">
        <f>+A199+1</f>
        <v>126</v>
      </c>
      <c r="B200" s="2" t="s">
        <v>377</v>
      </c>
      <c r="C200" s="3" t="s">
        <v>378</v>
      </c>
      <c r="D200" s="4" t="s">
        <v>35</v>
      </c>
      <c r="E200" s="5">
        <v>4.5</v>
      </c>
      <c r="F200" s="6"/>
      <c r="G200" s="7"/>
      <c r="H200" s="25"/>
      <c r="I200" s="25"/>
    </row>
    <row r="201" spans="1:9" ht="60">
      <c r="A201" s="14"/>
      <c r="B201" s="19" t="s">
        <v>379</v>
      </c>
      <c r="C201" s="15" t="s">
        <v>380</v>
      </c>
      <c r="D201" s="14"/>
      <c r="E201" s="16"/>
      <c r="F201" s="17"/>
      <c r="G201" s="18"/>
      <c r="H201" s="25"/>
      <c r="I201" s="25"/>
    </row>
    <row r="202" spans="1:9">
      <c r="A202" s="4">
        <f>+A200+1</f>
        <v>127</v>
      </c>
      <c r="B202" s="2" t="s">
        <v>381</v>
      </c>
      <c r="C202" s="3" t="s">
        <v>382</v>
      </c>
      <c r="D202" s="4" t="s">
        <v>76</v>
      </c>
      <c r="E202" s="5">
        <v>10</v>
      </c>
      <c r="F202" s="6"/>
      <c r="G202" s="7"/>
      <c r="H202" s="25"/>
      <c r="I202" s="25"/>
    </row>
    <row r="203" spans="1:9">
      <c r="A203" s="4">
        <f>+A202+1</f>
        <v>128</v>
      </c>
      <c r="B203" s="2" t="s">
        <v>383</v>
      </c>
      <c r="C203" s="3" t="s">
        <v>384</v>
      </c>
      <c r="D203" s="4" t="s">
        <v>76</v>
      </c>
      <c r="E203" s="5">
        <v>40</v>
      </c>
      <c r="F203" s="6"/>
      <c r="G203" s="7"/>
      <c r="H203" s="25"/>
      <c r="I203" s="25"/>
    </row>
    <row r="204" spans="1:9" ht="45">
      <c r="A204" s="14"/>
      <c r="B204" s="19" t="s">
        <v>385</v>
      </c>
      <c r="C204" s="15" t="s">
        <v>386</v>
      </c>
      <c r="D204" s="14"/>
      <c r="E204" s="16"/>
      <c r="F204" s="17"/>
      <c r="G204" s="18"/>
      <c r="H204" s="25"/>
      <c r="I204" s="25"/>
    </row>
    <row r="205" spans="1:9">
      <c r="A205" s="4">
        <f>+A203+1</f>
        <v>129</v>
      </c>
      <c r="B205" s="2" t="s">
        <v>387</v>
      </c>
      <c r="C205" s="3" t="s">
        <v>388</v>
      </c>
      <c r="D205" s="4" t="s">
        <v>85</v>
      </c>
      <c r="E205" s="5">
        <v>6</v>
      </c>
      <c r="F205" s="6"/>
      <c r="G205" s="7"/>
      <c r="H205" s="25"/>
      <c r="I205" s="25"/>
    </row>
    <row r="206" spans="1:9" ht="60">
      <c r="A206" s="14"/>
      <c r="B206" s="19" t="s">
        <v>389</v>
      </c>
      <c r="C206" s="15" t="s">
        <v>390</v>
      </c>
      <c r="D206" s="14"/>
      <c r="E206" s="16"/>
      <c r="F206" s="17"/>
      <c r="G206" s="18"/>
      <c r="H206" s="25"/>
      <c r="I206" s="25"/>
    </row>
    <row r="207" spans="1:9">
      <c r="A207" s="4">
        <f>+A205+1</f>
        <v>130</v>
      </c>
      <c r="B207" s="2" t="s">
        <v>391</v>
      </c>
      <c r="C207" s="3" t="s">
        <v>388</v>
      </c>
      <c r="D207" s="4" t="s">
        <v>85</v>
      </c>
      <c r="E207" s="5">
        <v>12</v>
      </c>
      <c r="F207" s="6"/>
      <c r="G207" s="7"/>
      <c r="H207" s="25"/>
      <c r="I207" s="25"/>
    </row>
    <row r="208" spans="1:9" ht="60">
      <c r="A208" s="14"/>
      <c r="B208" s="19" t="s">
        <v>392</v>
      </c>
      <c r="C208" s="15" t="s">
        <v>393</v>
      </c>
      <c r="D208" s="14"/>
      <c r="E208" s="16"/>
      <c r="F208" s="17"/>
      <c r="G208" s="18"/>
      <c r="H208" s="25"/>
      <c r="I208" s="25"/>
    </row>
    <row r="209" spans="1:9">
      <c r="A209" s="4">
        <f>+A207+1</f>
        <v>131</v>
      </c>
      <c r="B209" s="2" t="s">
        <v>394</v>
      </c>
      <c r="C209" s="3" t="s">
        <v>395</v>
      </c>
      <c r="D209" s="4" t="s">
        <v>61</v>
      </c>
      <c r="E209" s="5">
        <v>53.261000000000003</v>
      </c>
      <c r="F209" s="6"/>
      <c r="G209" s="7"/>
      <c r="H209" s="25"/>
      <c r="I209" s="25"/>
    </row>
    <row r="210" spans="1:9">
      <c r="A210" s="14"/>
      <c r="B210" s="19" t="s">
        <v>396</v>
      </c>
      <c r="C210" s="15" t="s">
        <v>397</v>
      </c>
      <c r="D210" s="14"/>
      <c r="E210" s="16"/>
      <c r="F210" s="17"/>
      <c r="G210" s="18"/>
      <c r="H210" s="25"/>
      <c r="I210" s="25"/>
    </row>
    <row r="211" spans="1:9" ht="30">
      <c r="A211" s="4">
        <f>+A209+1</f>
        <v>132</v>
      </c>
      <c r="B211" s="2" t="s">
        <v>398</v>
      </c>
      <c r="C211" s="3" t="s">
        <v>399</v>
      </c>
      <c r="D211" s="4" t="s">
        <v>61</v>
      </c>
      <c r="E211" s="5">
        <v>175.39099999999999</v>
      </c>
      <c r="F211" s="6"/>
      <c r="G211" s="7"/>
      <c r="H211" s="25"/>
      <c r="I211" s="25"/>
    </row>
    <row r="212" spans="1:9" ht="60">
      <c r="A212" s="14"/>
      <c r="B212" s="19" t="s">
        <v>400</v>
      </c>
      <c r="C212" s="15" t="s">
        <v>401</v>
      </c>
      <c r="D212" s="14"/>
      <c r="E212" s="16"/>
      <c r="F212" s="17"/>
      <c r="G212" s="18"/>
      <c r="H212" s="25"/>
      <c r="I212" s="25"/>
    </row>
    <row r="213" spans="1:9">
      <c r="A213" s="4">
        <f>+A211+1</f>
        <v>133</v>
      </c>
      <c r="B213" s="2" t="s">
        <v>402</v>
      </c>
      <c r="C213" s="3" t="s">
        <v>403</v>
      </c>
      <c r="D213" s="4" t="s">
        <v>61</v>
      </c>
      <c r="E213" s="5">
        <v>175.39099999999999</v>
      </c>
      <c r="F213" s="6"/>
      <c r="G213" s="7"/>
      <c r="H213" s="25"/>
      <c r="I213" s="25"/>
    </row>
    <row r="214" spans="1:9" ht="60">
      <c r="A214" s="14"/>
      <c r="B214" s="19" t="s">
        <v>404</v>
      </c>
      <c r="C214" s="15" t="s">
        <v>405</v>
      </c>
      <c r="D214" s="14"/>
      <c r="E214" s="16"/>
      <c r="F214" s="17"/>
      <c r="G214" s="18"/>
      <c r="H214" s="25"/>
      <c r="I214" s="25"/>
    </row>
    <row r="215" spans="1:9">
      <c r="A215" s="4">
        <f>+A213+1</f>
        <v>134</v>
      </c>
      <c r="B215" s="2" t="s">
        <v>406</v>
      </c>
      <c r="C215" s="3" t="s">
        <v>407</v>
      </c>
      <c r="D215" s="4" t="s">
        <v>61</v>
      </c>
      <c r="E215" s="5">
        <v>175.39099999999999</v>
      </c>
      <c r="F215" s="6"/>
      <c r="G215" s="7"/>
      <c r="H215" s="25"/>
      <c r="I215" s="25"/>
    </row>
    <row r="216" spans="1:9" ht="60">
      <c r="A216" s="14"/>
      <c r="B216" s="19" t="s">
        <v>408</v>
      </c>
      <c r="C216" s="15" t="s">
        <v>409</v>
      </c>
      <c r="D216" s="14"/>
      <c r="E216" s="16"/>
      <c r="F216" s="17"/>
      <c r="G216" s="18"/>
      <c r="H216" s="25"/>
      <c r="I216" s="25"/>
    </row>
    <row r="217" spans="1:9">
      <c r="A217" s="4">
        <f>+A215+1</f>
        <v>135</v>
      </c>
      <c r="B217" s="2" t="s">
        <v>410</v>
      </c>
      <c r="C217" s="3" t="s">
        <v>411</v>
      </c>
      <c r="D217" s="4" t="s">
        <v>85</v>
      </c>
      <c r="E217" s="5">
        <v>2</v>
      </c>
      <c r="F217" s="6"/>
      <c r="G217" s="7"/>
      <c r="H217" s="25"/>
      <c r="I217" s="25"/>
    </row>
    <row r="218" spans="1:9">
      <c r="A218" s="4">
        <f>+A217+1</f>
        <v>136</v>
      </c>
      <c r="B218" s="2" t="s">
        <v>412</v>
      </c>
      <c r="C218" s="3" t="s">
        <v>413</v>
      </c>
      <c r="D218" s="4" t="s">
        <v>85</v>
      </c>
      <c r="E218" s="5">
        <v>2</v>
      </c>
      <c r="F218" s="6"/>
      <c r="G218" s="7"/>
      <c r="H218" s="25"/>
      <c r="I218" s="25"/>
    </row>
    <row r="219" spans="1:9">
      <c r="A219" s="4">
        <f>+A218+1</f>
        <v>137</v>
      </c>
      <c r="B219" s="2" t="s">
        <v>414</v>
      </c>
      <c r="C219" s="3" t="s">
        <v>415</v>
      </c>
      <c r="D219" s="4" t="s">
        <v>21</v>
      </c>
      <c r="E219" s="5">
        <v>10.11</v>
      </c>
      <c r="F219" s="6"/>
      <c r="G219" s="7"/>
      <c r="H219" s="25"/>
      <c r="I219" s="25"/>
    </row>
    <row r="220" spans="1:9">
      <c r="A220" s="14"/>
      <c r="B220" s="19" t="s">
        <v>416</v>
      </c>
      <c r="C220" s="15" t="s">
        <v>417</v>
      </c>
      <c r="D220" s="14"/>
      <c r="E220" s="16"/>
      <c r="F220" s="17"/>
      <c r="G220" s="18"/>
      <c r="H220" s="25"/>
      <c r="I220" s="25"/>
    </row>
    <row r="221" spans="1:9" ht="45">
      <c r="A221" s="4">
        <f>+A219+1</f>
        <v>138</v>
      </c>
      <c r="B221" s="2" t="s">
        <v>418</v>
      </c>
      <c r="C221" s="3" t="s">
        <v>419</v>
      </c>
      <c r="D221" s="4" t="s">
        <v>76</v>
      </c>
      <c r="E221" s="5">
        <v>10</v>
      </c>
      <c r="F221" s="6"/>
      <c r="G221" s="7"/>
      <c r="H221" s="25"/>
      <c r="I221" s="25"/>
    </row>
    <row r="222" spans="1:9" ht="45">
      <c r="A222" s="4">
        <f>+A221+1</f>
        <v>139</v>
      </c>
      <c r="B222" s="2" t="s">
        <v>420</v>
      </c>
      <c r="C222" s="3" t="s">
        <v>421</v>
      </c>
      <c r="D222" s="4" t="s">
        <v>21</v>
      </c>
      <c r="E222" s="5">
        <v>4.04</v>
      </c>
      <c r="F222" s="6"/>
      <c r="G222" s="7"/>
      <c r="H222" s="25"/>
      <c r="I222" s="25"/>
    </row>
    <row r="223" spans="1:9">
      <c r="A223" s="4">
        <f>+A222+1</f>
        <v>140</v>
      </c>
      <c r="B223" s="2" t="s">
        <v>422</v>
      </c>
      <c r="C223" s="3" t="s">
        <v>423</v>
      </c>
      <c r="D223" s="4" t="s">
        <v>76</v>
      </c>
      <c r="E223" s="5">
        <v>34.006999999999998</v>
      </c>
      <c r="F223" s="6"/>
      <c r="G223" s="7"/>
      <c r="H223" s="25"/>
      <c r="I223" s="25"/>
    </row>
    <row r="224" spans="1:9">
      <c r="A224" s="4">
        <f>+A223+1</f>
        <v>141</v>
      </c>
      <c r="B224" s="2" t="s">
        <v>424</v>
      </c>
      <c r="C224" s="3" t="s">
        <v>425</v>
      </c>
      <c r="D224" s="4" t="s">
        <v>76</v>
      </c>
      <c r="E224" s="5">
        <v>2.4</v>
      </c>
      <c r="F224" s="6"/>
      <c r="G224" s="7"/>
      <c r="H224" s="25"/>
      <c r="I224" s="25"/>
    </row>
    <row r="225" spans="1:9">
      <c r="A225" s="14"/>
      <c r="B225" s="19" t="s">
        <v>426</v>
      </c>
      <c r="C225" s="15" t="s">
        <v>427</v>
      </c>
      <c r="D225" s="14"/>
      <c r="E225" s="16"/>
      <c r="F225" s="17"/>
      <c r="G225" s="18"/>
      <c r="H225" s="25"/>
      <c r="I225" s="25"/>
    </row>
    <row r="226" spans="1:9" ht="30">
      <c r="A226" s="4">
        <f>+A224+1</f>
        <v>142</v>
      </c>
      <c r="B226" s="2" t="s">
        <v>428</v>
      </c>
      <c r="C226" s="3" t="s">
        <v>429</v>
      </c>
      <c r="D226" s="4" t="s">
        <v>21</v>
      </c>
      <c r="E226" s="5">
        <v>130</v>
      </c>
      <c r="F226" s="6"/>
      <c r="G226" s="7"/>
      <c r="H226" s="25"/>
      <c r="I226" s="25"/>
    </row>
    <row r="227" spans="1:9">
      <c r="A227" s="14"/>
      <c r="B227" s="19" t="s">
        <v>430</v>
      </c>
      <c r="C227" s="15" t="s">
        <v>431</v>
      </c>
      <c r="D227" s="14"/>
      <c r="E227" s="16"/>
      <c r="F227" s="17"/>
      <c r="G227" s="18"/>
      <c r="H227" s="25"/>
      <c r="I227" s="25"/>
    </row>
    <row r="228" spans="1:9">
      <c r="A228" s="4">
        <f>+A226+1</f>
        <v>143</v>
      </c>
      <c r="B228" s="2" t="s">
        <v>432</v>
      </c>
      <c r="C228" s="3" t="s">
        <v>433</v>
      </c>
      <c r="D228" s="4" t="s">
        <v>737</v>
      </c>
      <c r="E228" s="5">
        <v>24</v>
      </c>
      <c r="F228" s="6"/>
      <c r="G228" s="7"/>
      <c r="H228" s="25"/>
      <c r="I228" s="25"/>
    </row>
    <row r="229" spans="1:9">
      <c r="A229" s="4">
        <f>+A228+1</f>
        <v>144</v>
      </c>
      <c r="B229" s="2" t="s">
        <v>434</v>
      </c>
      <c r="C229" s="3" t="s">
        <v>435</v>
      </c>
      <c r="D229" s="4" t="s">
        <v>76</v>
      </c>
      <c r="E229" s="5">
        <v>48</v>
      </c>
      <c r="F229" s="6"/>
      <c r="G229" s="7"/>
      <c r="H229" s="25"/>
      <c r="I229" s="25"/>
    </row>
    <row r="230" spans="1:9" ht="45">
      <c r="A230" s="14"/>
      <c r="B230" s="19" t="s">
        <v>436</v>
      </c>
      <c r="C230" s="15" t="s">
        <v>750</v>
      </c>
      <c r="D230" s="14"/>
      <c r="E230" s="16"/>
      <c r="F230" s="17"/>
      <c r="G230" s="18"/>
      <c r="H230" s="25"/>
      <c r="I230" s="25"/>
    </row>
    <row r="231" spans="1:9">
      <c r="A231" s="4">
        <f>+A229+1</f>
        <v>145</v>
      </c>
      <c r="B231" s="2" t="s">
        <v>437</v>
      </c>
      <c r="C231" s="3" t="s">
        <v>438</v>
      </c>
      <c r="D231" s="4" t="s">
        <v>439</v>
      </c>
      <c r="E231" s="5">
        <v>615.67999999999995</v>
      </c>
      <c r="F231" s="6"/>
      <c r="G231" s="7"/>
      <c r="H231" s="25"/>
      <c r="I231" s="25"/>
    </row>
    <row r="232" spans="1:9">
      <c r="A232" s="4">
        <f>+A231+1</f>
        <v>146</v>
      </c>
      <c r="B232" s="2" t="s">
        <v>440</v>
      </c>
      <c r="C232" s="3" t="s">
        <v>441</v>
      </c>
      <c r="D232" s="4" t="s">
        <v>439</v>
      </c>
      <c r="E232" s="5">
        <v>459.32</v>
      </c>
      <c r="F232" s="6"/>
      <c r="G232" s="7"/>
      <c r="H232" s="25"/>
      <c r="I232" s="25"/>
    </row>
    <row r="233" spans="1:9" ht="15" customHeight="1">
      <c r="A233" s="4">
        <f>+A232+1</f>
        <v>147</v>
      </c>
      <c r="B233" s="2" t="s">
        <v>442</v>
      </c>
      <c r="C233" s="3" t="s">
        <v>443</v>
      </c>
      <c r="D233" s="4" t="s">
        <v>444</v>
      </c>
      <c r="E233" s="5">
        <v>1</v>
      </c>
      <c r="F233" s="6"/>
      <c r="G233" s="7"/>
      <c r="H233" s="25"/>
      <c r="I233" s="25"/>
    </row>
    <row r="234" spans="1:9" ht="15" customHeight="1">
      <c r="A234" s="4">
        <f>+A233+1</f>
        <v>148</v>
      </c>
      <c r="B234" s="2" t="s">
        <v>445</v>
      </c>
      <c r="C234" s="3" t="s">
        <v>446</v>
      </c>
      <c r="D234" s="4" t="s">
        <v>444</v>
      </c>
      <c r="E234" s="5">
        <v>1</v>
      </c>
      <c r="F234" s="6"/>
      <c r="G234" s="7"/>
      <c r="H234" s="25"/>
      <c r="I234" s="25"/>
    </row>
    <row r="235" spans="1:9">
      <c r="A235" s="4">
        <f>+A234+1</f>
        <v>149</v>
      </c>
      <c r="B235" s="2" t="s">
        <v>447</v>
      </c>
      <c r="C235" s="3" t="s">
        <v>448</v>
      </c>
      <c r="D235" s="4" t="s">
        <v>737</v>
      </c>
      <c r="E235" s="5">
        <v>1</v>
      </c>
      <c r="F235" s="6"/>
      <c r="G235" s="7"/>
      <c r="H235" s="25"/>
      <c r="I235" s="25"/>
    </row>
    <row r="236" spans="1:9">
      <c r="A236" s="10"/>
      <c r="B236" s="8"/>
      <c r="C236" s="9" t="s">
        <v>449</v>
      </c>
      <c r="D236" s="10"/>
      <c r="E236" s="51"/>
      <c r="F236" s="12"/>
      <c r="G236" s="13"/>
      <c r="H236" s="21"/>
      <c r="I236" s="21"/>
    </row>
    <row r="237" spans="1:9">
      <c r="A237" s="14"/>
      <c r="B237" s="19" t="s">
        <v>450</v>
      </c>
      <c r="C237" s="15" t="s">
        <v>451</v>
      </c>
      <c r="D237" s="14"/>
      <c r="E237" s="16"/>
      <c r="F237" s="17"/>
      <c r="G237" s="18"/>
      <c r="H237" s="25"/>
      <c r="I237" s="25"/>
    </row>
    <row r="238" spans="1:9">
      <c r="A238" s="4">
        <f>+A235+1</f>
        <v>150</v>
      </c>
      <c r="B238" s="2" t="s">
        <v>452</v>
      </c>
      <c r="C238" s="3" t="s">
        <v>453</v>
      </c>
      <c r="D238" s="4" t="s">
        <v>21</v>
      </c>
      <c r="E238" s="5">
        <v>26</v>
      </c>
      <c r="F238" s="6"/>
      <c r="G238" s="7"/>
      <c r="H238" s="25"/>
      <c r="I238" s="25"/>
    </row>
    <row r="239" spans="1:9">
      <c r="A239" s="14"/>
      <c r="B239" s="19" t="s">
        <v>454</v>
      </c>
      <c r="C239" s="15" t="s">
        <v>451</v>
      </c>
      <c r="D239" s="14"/>
      <c r="E239" s="16"/>
      <c r="F239" s="17"/>
      <c r="G239" s="18"/>
      <c r="H239" s="25"/>
      <c r="I239" s="25"/>
    </row>
    <row r="240" spans="1:9">
      <c r="A240" s="4">
        <f>+A238+1</f>
        <v>151</v>
      </c>
      <c r="B240" s="2" t="s">
        <v>455</v>
      </c>
      <c r="C240" s="3" t="s">
        <v>456</v>
      </c>
      <c r="D240" s="4" t="s">
        <v>21</v>
      </c>
      <c r="E240" s="5">
        <v>10</v>
      </c>
      <c r="F240" s="6"/>
      <c r="G240" s="7"/>
      <c r="H240" s="25"/>
      <c r="I240" s="25"/>
    </row>
    <row r="241" spans="1:9">
      <c r="A241" s="14"/>
      <c r="B241" s="19" t="s">
        <v>457</v>
      </c>
      <c r="C241" s="15" t="s">
        <v>458</v>
      </c>
      <c r="D241" s="14"/>
      <c r="E241" s="16"/>
      <c r="F241" s="17"/>
      <c r="G241" s="18"/>
      <c r="H241" s="25"/>
      <c r="I241" s="25"/>
    </row>
    <row r="242" spans="1:9">
      <c r="A242" s="4">
        <f>+A240+1</f>
        <v>152</v>
      </c>
      <c r="B242" s="2" t="s">
        <v>459</v>
      </c>
      <c r="C242" s="3" t="s">
        <v>460</v>
      </c>
      <c r="D242" s="4" t="s">
        <v>737</v>
      </c>
      <c r="E242" s="5">
        <v>4</v>
      </c>
      <c r="F242" s="6"/>
      <c r="G242" s="7"/>
      <c r="H242" s="25"/>
      <c r="I242" s="25"/>
    </row>
    <row r="243" spans="1:9">
      <c r="A243" s="14"/>
      <c r="B243" s="19" t="s">
        <v>461</v>
      </c>
      <c r="C243" s="15" t="s">
        <v>462</v>
      </c>
      <c r="D243" s="14"/>
      <c r="E243" s="16"/>
      <c r="F243" s="17"/>
      <c r="G243" s="18"/>
      <c r="H243" s="25"/>
      <c r="I243" s="25"/>
    </row>
    <row r="244" spans="1:9">
      <c r="A244" s="4">
        <f>+A242+1</f>
        <v>153</v>
      </c>
      <c r="B244" s="2" t="s">
        <v>463</v>
      </c>
      <c r="C244" s="3" t="s">
        <v>464</v>
      </c>
      <c r="D244" s="4" t="s">
        <v>50</v>
      </c>
      <c r="E244" s="5">
        <v>520</v>
      </c>
      <c r="F244" s="6"/>
      <c r="G244" s="7"/>
      <c r="H244" s="25"/>
      <c r="I244" s="25"/>
    </row>
    <row r="245" spans="1:9">
      <c r="A245" s="4">
        <f>+A244+1</f>
        <v>154</v>
      </c>
      <c r="B245" s="2" t="s">
        <v>465</v>
      </c>
      <c r="C245" s="3" t="s">
        <v>466</v>
      </c>
      <c r="D245" s="4" t="s">
        <v>76</v>
      </c>
      <c r="E245" s="5">
        <v>4</v>
      </c>
      <c r="F245" s="6"/>
      <c r="G245" s="7"/>
      <c r="H245" s="25"/>
      <c r="I245" s="25"/>
    </row>
    <row r="246" spans="1:9">
      <c r="A246" s="14"/>
      <c r="B246" s="19" t="s">
        <v>467</v>
      </c>
      <c r="C246" s="15" t="s">
        <v>468</v>
      </c>
      <c r="D246" s="14"/>
      <c r="E246" s="16"/>
      <c r="F246" s="17"/>
      <c r="G246" s="18"/>
      <c r="H246" s="25"/>
      <c r="I246" s="25"/>
    </row>
    <row r="247" spans="1:9">
      <c r="A247" s="4">
        <f>+A245+1</f>
        <v>155</v>
      </c>
      <c r="B247" s="2" t="s">
        <v>469</v>
      </c>
      <c r="C247" s="3" t="s">
        <v>470</v>
      </c>
      <c r="D247" s="4" t="s">
        <v>737</v>
      </c>
      <c r="E247" s="5">
        <v>4</v>
      </c>
      <c r="F247" s="6"/>
      <c r="G247" s="7"/>
      <c r="H247" s="25"/>
      <c r="I247" s="25"/>
    </row>
    <row r="248" spans="1:9">
      <c r="A248" s="14"/>
      <c r="B248" s="19" t="s">
        <v>471</v>
      </c>
      <c r="C248" s="15" t="s">
        <v>472</v>
      </c>
      <c r="D248" s="14"/>
      <c r="E248" s="16"/>
      <c r="F248" s="17"/>
      <c r="G248" s="18"/>
      <c r="H248" s="25"/>
      <c r="I248" s="25"/>
    </row>
    <row r="249" spans="1:9">
      <c r="A249" s="4">
        <f>+A247+1</f>
        <v>156</v>
      </c>
      <c r="B249" s="2" t="s">
        <v>473</v>
      </c>
      <c r="C249" s="3" t="s">
        <v>474</v>
      </c>
      <c r="D249" s="4" t="s">
        <v>737</v>
      </c>
      <c r="E249" s="5">
        <v>2</v>
      </c>
      <c r="F249" s="6"/>
      <c r="G249" s="7"/>
      <c r="H249" s="25"/>
      <c r="I249" s="25"/>
    </row>
    <row r="250" spans="1:9">
      <c r="A250" s="4">
        <f>+A249+1</f>
        <v>157</v>
      </c>
      <c r="B250" s="2" t="s">
        <v>475</v>
      </c>
      <c r="C250" s="3" t="s">
        <v>476</v>
      </c>
      <c r="D250" s="4" t="s">
        <v>737</v>
      </c>
      <c r="E250" s="5">
        <v>1</v>
      </c>
      <c r="F250" s="6"/>
      <c r="G250" s="7"/>
      <c r="H250" s="25"/>
      <c r="I250" s="25"/>
    </row>
    <row r="251" spans="1:9">
      <c r="A251" s="4">
        <f>+A250+1</f>
        <v>158</v>
      </c>
      <c r="B251" s="2" t="s">
        <v>477</v>
      </c>
      <c r="C251" s="3" t="s">
        <v>478</v>
      </c>
      <c r="D251" s="4" t="s">
        <v>737</v>
      </c>
      <c r="E251" s="5">
        <v>2</v>
      </c>
      <c r="F251" s="6"/>
      <c r="G251" s="7"/>
      <c r="H251" s="25"/>
      <c r="I251" s="25"/>
    </row>
    <row r="252" spans="1:9">
      <c r="A252" s="14"/>
      <c r="B252" s="19" t="s">
        <v>479</v>
      </c>
      <c r="C252" s="15" t="s">
        <v>480</v>
      </c>
      <c r="D252" s="14"/>
      <c r="E252" s="16"/>
      <c r="F252" s="17"/>
      <c r="G252" s="18"/>
      <c r="H252" s="25"/>
      <c r="I252" s="25"/>
    </row>
    <row r="253" spans="1:9">
      <c r="A253" s="4">
        <f>+A251+1</f>
        <v>159</v>
      </c>
      <c r="B253" s="2" t="s">
        <v>481</v>
      </c>
      <c r="C253" s="3" t="s">
        <v>482</v>
      </c>
      <c r="D253" s="4" t="s">
        <v>737</v>
      </c>
      <c r="E253" s="5">
        <v>2</v>
      </c>
      <c r="F253" s="6"/>
      <c r="G253" s="7"/>
      <c r="H253" s="25"/>
      <c r="I253" s="25"/>
    </row>
    <row r="254" spans="1:9">
      <c r="A254" s="4">
        <f>+A253+1</f>
        <v>160</v>
      </c>
      <c r="B254" s="2" t="s">
        <v>483</v>
      </c>
      <c r="C254" s="3" t="s">
        <v>484</v>
      </c>
      <c r="D254" s="4" t="s">
        <v>737</v>
      </c>
      <c r="E254" s="5">
        <v>5</v>
      </c>
      <c r="F254" s="6"/>
      <c r="G254" s="7"/>
      <c r="H254" s="25"/>
      <c r="I254" s="25"/>
    </row>
    <row r="255" spans="1:9">
      <c r="A255" s="14"/>
      <c r="B255" s="19" t="s">
        <v>485</v>
      </c>
      <c r="C255" s="15" t="s">
        <v>486</v>
      </c>
      <c r="D255" s="14"/>
      <c r="E255" s="16"/>
      <c r="F255" s="17"/>
      <c r="G255" s="18"/>
      <c r="H255" s="25"/>
      <c r="I255" s="25"/>
    </row>
    <row r="256" spans="1:9">
      <c r="A256" s="4">
        <f>+A254+1</f>
        <v>161</v>
      </c>
      <c r="B256" s="2" t="s">
        <v>487</v>
      </c>
      <c r="C256" s="3" t="s">
        <v>488</v>
      </c>
      <c r="D256" s="4" t="s">
        <v>76</v>
      </c>
      <c r="E256" s="5">
        <v>20</v>
      </c>
      <c r="F256" s="6"/>
      <c r="G256" s="7"/>
      <c r="H256" s="25"/>
      <c r="I256" s="25"/>
    </row>
    <row r="257" spans="1:9">
      <c r="A257" s="4">
        <f>+A256+1</f>
        <v>162</v>
      </c>
      <c r="B257" s="2" t="s">
        <v>489</v>
      </c>
      <c r="C257" s="3" t="s">
        <v>490</v>
      </c>
      <c r="D257" s="4" t="s">
        <v>76</v>
      </c>
      <c r="E257" s="5">
        <v>12</v>
      </c>
      <c r="F257" s="6"/>
      <c r="G257" s="7"/>
      <c r="H257" s="25"/>
      <c r="I257" s="25"/>
    </row>
    <row r="258" spans="1:9">
      <c r="A258" s="4">
        <f t="shared" ref="A258:A260" si="7">+A257+1</f>
        <v>163</v>
      </c>
      <c r="B258" s="2" t="s">
        <v>491</v>
      </c>
      <c r="C258" s="3" t="s">
        <v>492</v>
      </c>
      <c r="D258" s="4" t="s">
        <v>737</v>
      </c>
      <c r="E258" s="5">
        <v>1</v>
      </c>
      <c r="F258" s="6"/>
      <c r="G258" s="7"/>
      <c r="H258" s="25"/>
      <c r="I258" s="25"/>
    </row>
    <row r="259" spans="1:9">
      <c r="A259" s="4">
        <f t="shared" si="7"/>
        <v>164</v>
      </c>
      <c r="B259" s="2" t="s">
        <v>493</v>
      </c>
      <c r="C259" s="3" t="s">
        <v>494</v>
      </c>
      <c r="D259" s="4" t="s">
        <v>737</v>
      </c>
      <c r="E259" s="5">
        <v>1</v>
      </c>
      <c r="F259" s="6"/>
      <c r="G259" s="7"/>
      <c r="H259" s="25"/>
      <c r="I259" s="25"/>
    </row>
    <row r="260" spans="1:9">
      <c r="A260" s="4">
        <f t="shared" si="7"/>
        <v>165</v>
      </c>
      <c r="B260" s="2" t="s">
        <v>495</v>
      </c>
      <c r="C260" s="3" t="s">
        <v>496</v>
      </c>
      <c r="D260" s="4" t="s">
        <v>444</v>
      </c>
      <c r="E260" s="5">
        <v>1</v>
      </c>
      <c r="F260" s="6"/>
      <c r="G260" s="7"/>
      <c r="H260" s="25"/>
      <c r="I260" s="25"/>
    </row>
    <row r="261" spans="1:9">
      <c r="A261" s="14"/>
      <c r="B261" s="19" t="s">
        <v>497</v>
      </c>
      <c r="C261" s="15" t="s">
        <v>498</v>
      </c>
      <c r="D261" s="14"/>
      <c r="E261" s="16"/>
      <c r="F261" s="17"/>
      <c r="G261" s="18"/>
      <c r="H261" s="25"/>
      <c r="I261" s="25"/>
    </row>
    <row r="262" spans="1:9">
      <c r="A262" s="4">
        <f>+A260+1</f>
        <v>166</v>
      </c>
      <c r="B262" s="2" t="s">
        <v>499</v>
      </c>
      <c r="C262" s="3" t="s">
        <v>500</v>
      </c>
      <c r="D262" s="4" t="s">
        <v>737</v>
      </c>
      <c r="E262" s="5">
        <v>2</v>
      </c>
      <c r="F262" s="6"/>
      <c r="G262" s="7"/>
      <c r="H262" s="25"/>
      <c r="I262" s="25"/>
    </row>
    <row r="263" spans="1:9">
      <c r="A263" s="14"/>
      <c r="B263" s="19" t="s">
        <v>501</v>
      </c>
      <c r="C263" s="15" t="s">
        <v>502</v>
      </c>
      <c r="D263" s="14"/>
      <c r="E263" s="16"/>
      <c r="F263" s="17"/>
      <c r="G263" s="18"/>
      <c r="H263" s="25"/>
      <c r="I263" s="25"/>
    </row>
    <row r="264" spans="1:9">
      <c r="A264" s="4">
        <f>+A262+1</f>
        <v>167</v>
      </c>
      <c r="B264" s="2" t="s">
        <v>503</v>
      </c>
      <c r="C264" s="3" t="s">
        <v>504</v>
      </c>
      <c r="D264" s="4" t="s">
        <v>737</v>
      </c>
      <c r="E264" s="5">
        <v>2</v>
      </c>
      <c r="F264" s="6"/>
      <c r="G264" s="7"/>
      <c r="H264" s="25"/>
      <c r="I264" s="25"/>
    </row>
    <row r="265" spans="1:9">
      <c r="A265" s="14"/>
      <c r="B265" s="19" t="s">
        <v>505</v>
      </c>
      <c r="C265" s="15" t="s">
        <v>506</v>
      </c>
      <c r="D265" s="14"/>
      <c r="E265" s="16"/>
      <c r="F265" s="17"/>
      <c r="G265" s="18"/>
      <c r="H265" s="25"/>
      <c r="I265" s="25"/>
    </row>
    <row r="266" spans="1:9">
      <c r="A266" s="4">
        <f>+A264+1</f>
        <v>168</v>
      </c>
      <c r="B266" s="2" t="s">
        <v>507</v>
      </c>
      <c r="C266" s="3" t="s">
        <v>508</v>
      </c>
      <c r="D266" s="4" t="s">
        <v>76</v>
      </c>
      <c r="E266" s="5">
        <v>75</v>
      </c>
      <c r="F266" s="6"/>
      <c r="G266" s="7"/>
      <c r="H266" s="25"/>
      <c r="I266" s="25"/>
    </row>
    <row r="267" spans="1:9">
      <c r="A267" s="4">
        <f>+A266+1</f>
        <v>169</v>
      </c>
      <c r="B267" s="2" t="s">
        <v>509</v>
      </c>
      <c r="C267" s="3" t="s">
        <v>510</v>
      </c>
      <c r="D267" s="4" t="s">
        <v>76</v>
      </c>
      <c r="E267" s="5">
        <v>15</v>
      </c>
      <c r="F267" s="6"/>
      <c r="G267" s="7"/>
      <c r="H267" s="25"/>
      <c r="I267" s="25"/>
    </row>
    <row r="268" spans="1:9">
      <c r="A268" s="4">
        <f t="shared" ref="A268" si="8">+A267+1</f>
        <v>170</v>
      </c>
      <c r="B268" s="2" t="s">
        <v>511</v>
      </c>
      <c r="C268" s="3" t="s">
        <v>512</v>
      </c>
      <c r="D268" s="4" t="s">
        <v>737</v>
      </c>
      <c r="E268" s="5">
        <v>1</v>
      </c>
      <c r="F268" s="6"/>
      <c r="G268" s="7"/>
      <c r="H268" s="25"/>
      <c r="I268" s="25"/>
    </row>
    <row r="269" spans="1:9">
      <c r="A269" s="14"/>
      <c r="B269" s="19" t="s">
        <v>513</v>
      </c>
      <c r="C269" s="15" t="s">
        <v>514</v>
      </c>
      <c r="D269" s="14"/>
      <c r="E269" s="16"/>
      <c r="F269" s="17"/>
      <c r="G269" s="18"/>
      <c r="H269" s="25"/>
      <c r="I269" s="25"/>
    </row>
    <row r="270" spans="1:9">
      <c r="A270" s="4">
        <f>+A268+1</f>
        <v>171</v>
      </c>
      <c r="B270" s="2" t="s">
        <v>515</v>
      </c>
      <c r="C270" s="3" t="s">
        <v>516</v>
      </c>
      <c r="D270" s="4" t="s">
        <v>76</v>
      </c>
      <c r="E270" s="5">
        <v>90</v>
      </c>
      <c r="F270" s="6"/>
      <c r="G270" s="7"/>
      <c r="H270" s="25"/>
      <c r="I270" s="25"/>
    </row>
    <row r="271" spans="1:9">
      <c r="A271" s="4">
        <f>+A270+1</f>
        <v>172</v>
      </c>
      <c r="B271" s="2" t="s">
        <v>517</v>
      </c>
      <c r="C271" s="3" t="s">
        <v>518</v>
      </c>
      <c r="D271" s="4" t="s">
        <v>76</v>
      </c>
      <c r="E271" s="5">
        <v>50</v>
      </c>
      <c r="F271" s="6"/>
      <c r="G271" s="7"/>
      <c r="H271" s="25"/>
      <c r="I271" s="25"/>
    </row>
    <row r="272" spans="1:9">
      <c r="A272" s="4">
        <f t="shared" ref="A272:A274" si="9">+A271+1</f>
        <v>173</v>
      </c>
      <c r="B272" s="2" t="s">
        <v>519</v>
      </c>
      <c r="C272" s="3" t="s">
        <v>520</v>
      </c>
      <c r="D272" s="4" t="s">
        <v>76</v>
      </c>
      <c r="E272" s="5">
        <v>90</v>
      </c>
      <c r="F272" s="6"/>
      <c r="G272" s="7"/>
      <c r="H272" s="25"/>
      <c r="I272" s="25"/>
    </row>
    <row r="273" spans="1:9">
      <c r="A273" s="4">
        <f t="shared" si="9"/>
        <v>174</v>
      </c>
      <c r="B273" s="2" t="s">
        <v>521</v>
      </c>
      <c r="C273" s="3" t="s">
        <v>522</v>
      </c>
      <c r="D273" s="4" t="s">
        <v>76</v>
      </c>
      <c r="E273" s="5">
        <v>30</v>
      </c>
      <c r="F273" s="6"/>
      <c r="G273" s="7"/>
      <c r="H273" s="25"/>
      <c r="I273" s="25"/>
    </row>
    <row r="274" spans="1:9">
      <c r="A274" s="4">
        <f t="shared" si="9"/>
        <v>175</v>
      </c>
      <c r="B274" s="2" t="s">
        <v>523</v>
      </c>
      <c r="C274" s="3" t="s">
        <v>524</v>
      </c>
      <c r="D274" s="4" t="s">
        <v>76</v>
      </c>
      <c r="E274" s="5">
        <v>20</v>
      </c>
      <c r="F274" s="6"/>
      <c r="G274" s="7"/>
      <c r="H274" s="25"/>
      <c r="I274" s="25"/>
    </row>
    <row r="275" spans="1:9">
      <c r="A275" s="14"/>
      <c r="B275" s="19" t="s">
        <v>525</v>
      </c>
      <c r="C275" s="15" t="s">
        <v>526</v>
      </c>
      <c r="D275" s="14"/>
      <c r="E275" s="16"/>
      <c r="F275" s="17"/>
      <c r="G275" s="18"/>
      <c r="H275" s="25"/>
      <c r="I275" s="25"/>
    </row>
    <row r="276" spans="1:9">
      <c r="A276" s="4">
        <f>+A274+1</f>
        <v>176</v>
      </c>
      <c r="B276" s="2" t="s">
        <v>527</v>
      </c>
      <c r="C276" s="3" t="s">
        <v>528</v>
      </c>
      <c r="D276" s="4" t="s">
        <v>76</v>
      </c>
      <c r="E276" s="5">
        <v>10</v>
      </c>
      <c r="F276" s="6"/>
      <c r="G276" s="7"/>
      <c r="H276" s="25"/>
      <c r="I276" s="25"/>
    </row>
    <row r="277" spans="1:9">
      <c r="A277" s="14"/>
      <c r="B277" s="19" t="s">
        <v>529</v>
      </c>
      <c r="C277" s="15" t="s">
        <v>530</v>
      </c>
      <c r="D277" s="14"/>
      <c r="E277" s="16"/>
      <c r="F277" s="17"/>
      <c r="G277" s="18"/>
      <c r="H277" s="25"/>
      <c r="I277" s="25"/>
    </row>
    <row r="278" spans="1:9">
      <c r="A278" s="4">
        <f>+A276+1</f>
        <v>177</v>
      </c>
      <c r="B278" s="2" t="s">
        <v>531</v>
      </c>
      <c r="C278" s="3" t="s">
        <v>532</v>
      </c>
      <c r="D278" s="4" t="s">
        <v>76</v>
      </c>
      <c r="E278" s="5">
        <v>15</v>
      </c>
      <c r="F278" s="6"/>
      <c r="G278" s="7"/>
      <c r="H278" s="25"/>
      <c r="I278" s="25"/>
    </row>
    <row r="279" spans="1:9">
      <c r="A279" s="4">
        <f>+A278+1</f>
        <v>178</v>
      </c>
      <c r="B279" s="2" t="s">
        <v>533</v>
      </c>
      <c r="C279" s="3" t="s">
        <v>534</v>
      </c>
      <c r="D279" s="4" t="s">
        <v>444</v>
      </c>
      <c r="E279" s="5">
        <v>1</v>
      </c>
      <c r="F279" s="6"/>
      <c r="G279" s="7"/>
      <c r="H279" s="25"/>
      <c r="I279" s="25"/>
    </row>
    <row r="280" spans="1:9">
      <c r="A280" s="4">
        <f t="shared" ref="A280:A283" si="10">+A279+1</f>
        <v>179</v>
      </c>
      <c r="B280" s="2" t="s">
        <v>535</v>
      </c>
      <c r="C280" s="3" t="s">
        <v>536</v>
      </c>
      <c r="D280" s="4" t="s">
        <v>50</v>
      </c>
      <c r="E280" s="5">
        <v>100</v>
      </c>
      <c r="F280" s="6"/>
      <c r="G280" s="7"/>
      <c r="H280" s="25"/>
      <c r="I280" s="25"/>
    </row>
    <row r="281" spans="1:9">
      <c r="A281" s="4">
        <f t="shared" si="10"/>
        <v>180</v>
      </c>
      <c r="B281" s="2" t="s">
        <v>537</v>
      </c>
      <c r="C281" s="3" t="s">
        <v>538</v>
      </c>
      <c r="D281" s="4" t="s">
        <v>50</v>
      </c>
      <c r="E281" s="5">
        <v>100</v>
      </c>
      <c r="F281" s="6"/>
      <c r="G281" s="7"/>
      <c r="H281" s="25"/>
      <c r="I281" s="25"/>
    </row>
    <row r="282" spans="1:9">
      <c r="A282" s="4">
        <f t="shared" si="10"/>
        <v>181</v>
      </c>
      <c r="B282" s="2" t="s">
        <v>539</v>
      </c>
      <c r="C282" s="3" t="s">
        <v>540</v>
      </c>
      <c r="D282" s="4" t="s">
        <v>50</v>
      </c>
      <c r="E282" s="5">
        <v>50</v>
      </c>
      <c r="F282" s="6"/>
      <c r="G282" s="7"/>
      <c r="H282" s="25"/>
      <c r="I282" s="25"/>
    </row>
    <row r="283" spans="1:9">
      <c r="A283" s="4">
        <f t="shared" si="10"/>
        <v>182</v>
      </c>
      <c r="B283" s="2" t="s">
        <v>541</v>
      </c>
      <c r="C283" s="3" t="s">
        <v>542</v>
      </c>
      <c r="D283" s="4" t="s">
        <v>21</v>
      </c>
      <c r="E283" s="5">
        <v>20</v>
      </c>
      <c r="F283" s="6"/>
      <c r="G283" s="7"/>
      <c r="H283" s="25"/>
      <c r="I283" s="25"/>
    </row>
    <row r="284" spans="1:9">
      <c r="A284" s="14"/>
      <c r="B284" s="19" t="s">
        <v>543</v>
      </c>
      <c r="C284" s="15" t="s">
        <v>544</v>
      </c>
      <c r="D284" s="14"/>
      <c r="E284" s="16"/>
      <c r="F284" s="17"/>
      <c r="G284" s="18"/>
      <c r="H284" s="25"/>
      <c r="I284" s="25"/>
    </row>
    <row r="285" spans="1:9">
      <c r="A285" s="4">
        <f>+A283+1</f>
        <v>183</v>
      </c>
      <c r="B285" s="2" t="s">
        <v>545</v>
      </c>
      <c r="C285" s="3" t="s">
        <v>546</v>
      </c>
      <c r="D285" s="4" t="s">
        <v>737</v>
      </c>
      <c r="E285" s="5">
        <v>5</v>
      </c>
      <c r="F285" s="6"/>
      <c r="G285" s="7"/>
      <c r="H285" s="25"/>
      <c r="I285" s="25"/>
    </row>
    <row r="286" spans="1:9">
      <c r="A286" s="4">
        <f>+A285+1</f>
        <v>184</v>
      </c>
      <c r="B286" s="2" t="s">
        <v>547</v>
      </c>
      <c r="C286" s="3" t="s">
        <v>548</v>
      </c>
      <c r="D286" s="4" t="s">
        <v>737</v>
      </c>
      <c r="E286" s="5">
        <v>5</v>
      </c>
      <c r="F286" s="6"/>
      <c r="G286" s="7"/>
      <c r="H286" s="25"/>
      <c r="I286" s="25"/>
    </row>
    <row r="287" spans="1:9">
      <c r="A287" s="14"/>
      <c r="B287" s="19" t="s">
        <v>549</v>
      </c>
      <c r="C287" s="15" t="s">
        <v>550</v>
      </c>
      <c r="D287" s="14"/>
      <c r="E287" s="16"/>
      <c r="F287" s="17"/>
      <c r="G287" s="18"/>
      <c r="H287" s="25"/>
      <c r="I287" s="25"/>
    </row>
    <row r="288" spans="1:9">
      <c r="A288" s="4">
        <f>+A286+1</f>
        <v>185</v>
      </c>
      <c r="B288" s="2" t="s">
        <v>551</v>
      </c>
      <c r="C288" s="3" t="s">
        <v>552</v>
      </c>
      <c r="D288" s="4" t="s">
        <v>737</v>
      </c>
      <c r="E288" s="5">
        <v>6</v>
      </c>
      <c r="F288" s="6"/>
      <c r="G288" s="7"/>
      <c r="H288" s="25"/>
      <c r="I288" s="25"/>
    </row>
    <row r="289" spans="1:9">
      <c r="A289" s="10"/>
      <c r="B289" s="8"/>
      <c r="C289" s="9" t="s">
        <v>553</v>
      </c>
      <c r="D289" s="10"/>
      <c r="E289" s="51"/>
      <c r="F289" s="12"/>
      <c r="G289" s="13"/>
      <c r="H289" s="13"/>
      <c r="I289" s="13"/>
    </row>
    <row r="290" spans="1:9">
      <c r="A290" s="14"/>
      <c r="B290" s="19" t="s">
        <v>554</v>
      </c>
      <c r="C290" s="15" t="s">
        <v>555</v>
      </c>
      <c r="D290" s="14"/>
      <c r="E290" s="16"/>
      <c r="F290" s="17"/>
      <c r="G290" s="18"/>
      <c r="H290" s="25"/>
      <c r="I290" s="25"/>
    </row>
    <row r="291" spans="1:9">
      <c r="A291" s="4">
        <f>+A288+1</f>
        <v>186</v>
      </c>
      <c r="B291" s="2" t="s">
        <v>556</v>
      </c>
      <c r="C291" s="3" t="s">
        <v>557</v>
      </c>
      <c r="D291" s="4" t="s">
        <v>737</v>
      </c>
      <c r="E291" s="5">
        <v>25</v>
      </c>
      <c r="F291" s="6"/>
      <c r="G291" s="7"/>
      <c r="H291" s="25"/>
      <c r="I291" s="25"/>
    </row>
    <row r="292" spans="1:9">
      <c r="A292" s="14"/>
      <c r="B292" s="19" t="s">
        <v>558</v>
      </c>
      <c r="C292" s="15" t="s">
        <v>559</v>
      </c>
      <c r="D292" s="14"/>
      <c r="E292" s="16"/>
      <c r="F292" s="17"/>
      <c r="G292" s="18"/>
      <c r="H292" s="25"/>
      <c r="I292" s="25"/>
    </row>
    <row r="293" spans="1:9">
      <c r="A293" s="4">
        <f>+A291+1</f>
        <v>187</v>
      </c>
      <c r="B293" s="2" t="s">
        <v>560</v>
      </c>
      <c r="C293" s="3" t="s">
        <v>561</v>
      </c>
      <c r="D293" s="4" t="s">
        <v>737</v>
      </c>
      <c r="E293" s="5">
        <v>5</v>
      </c>
      <c r="F293" s="6"/>
      <c r="G293" s="7"/>
      <c r="H293" s="25"/>
      <c r="I293" s="25"/>
    </row>
    <row r="294" spans="1:9">
      <c r="A294" s="14"/>
      <c r="B294" s="19" t="s">
        <v>562</v>
      </c>
      <c r="C294" s="15" t="s">
        <v>563</v>
      </c>
      <c r="D294" s="14"/>
      <c r="E294" s="16"/>
      <c r="F294" s="17"/>
      <c r="G294" s="18"/>
      <c r="H294" s="25"/>
      <c r="I294" s="25"/>
    </row>
    <row r="295" spans="1:9">
      <c r="A295" s="4">
        <f>+A293+1</f>
        <v>188</v>
      </c>
      <c r="B295" s="2" t="s">
        <v>564</v>
      </c>
      <c r="C295" s="3" t="s">
        <v>565</v>
      </c>
      <c r="D295" s="4" t="s">
        <v>737</v>
      </c>
      <c r="E295" s="5">
        <v>30</v>
      </c>
      <c r="F295" s="6"/>
      <c r="G295" s="7"/>
      <c r="H295" s="25"/>
      <c r="I295" s="25"/>
    </row>
    <row r="296" spans="1:9">
      <c r="A296" s="14"/>
      <c r="B296" s="19" t="s">
        <v>566</v>
      </c>
      <c r="C296" s="15" t="s">
        <v>567</v>
      </c>
      <c r="D296" s="14"/>
      <c r="E296" s="16"/>
      <c r="F296" s="17"/>
      <c r="G296" s="18"/>
      <c r="H296" s="25"/>
      <c r="I296" s="25"/>
    </row>
    <row r="297" spans="1:9">
      <c r="A297" s="4">
        <f>+A295+1</f>
        <v>189</v>
      </c>
      <c r="B297" s="2" t="s">
        <v>568</v>
      </c>
      <c r="C297" s="3" t="s">
        <v>569</v>
      </c>
      <c r="D297" s="4" t="s">
        <v>21</v>
      </c>
      <c r="E297" s="5">
        <v>400</v>
      </c>
      <c r="F297" s="6"/>
      <c r="G297" s="7"/>
      <c r="H297" s="25"/>
      <c r="I297" s="25"/>
    </row>
    <row r="298" spans="1:9">
      <c r="A298" s="4">
        <f>+A297+1</f>
        <v>190</v>
      </c>
      <c r="B298" s="2" t="s">
        <v>570</v>
      </c>
      <c r="C298" s="3" t="s">
        <v>571</v>
      </c>
      <c r="D298" s="4" t="s">
        <v>444</v>
      </c>
      <c r="E298" s="5">
        <v>1</v>
      </c>
      <c r="F298" s="6"/>
      <c r="G298" s="7"/>
      <c r="H298" s="25"/>
      <c r="I298" s="25"/>
    </row>
    <row r="299" spans="1:9">
      <c r="A299" s="4">
        <f t="shared" ref="A299:A302" si="11">+A298+1</f>
        <v>191</v>
      </c>
      <c r="B299" s="2" t="s">
        <v>572</v>
      </c>
      <c r="C299" s="3" t="s">
        <v>573</v>
      </c>
      <c r="D299" s="4" t="s">
        <v>444</v>
      </c>
      <c r="E299" s="5">
        <v>1</v>
      </c>
      <c r="F299" s="6"/>
      <c r="G299" s="7"/>
      <c r="H299" s="25"/>
      <c r="I299" s="25"/>
    </row>
    <row r="300" spans="1:9">
      <c r="A300" s="4">
        <f t="shared" si="11"/>
        <v>192</v>
      </c>
      <c r="B300" s="2" t="s">
        <v>574</v>
      </c>
      <c r="C300" s="3" t="s">
        <v>575</v>
      </c>
      <c r="D300" s="4" t="s">
        <v>444</v>
      </c>
      <c r="E300" s="5">
        <v>1</v>
      </c>
      <c r="F300" s="6"/>
      <c r="G300" s="7"/>
      <c r="H300" s="25"/>
      <c r="I300" s="25"/>
    </row>
    <row r="301" spans="1:9">
      <c r="A301" s="4">
        <f t="shared" si="11"/>
        <v>193</v>
      </c>
      <c r="B301" s="2" t="s">
        <v>576</v>
      </c>
      <c r="C301" s="3" t="s">
        <v>577</v>
      </c>
      <c r="D301" s="4" t="s">
        <v>444</v>
      </c>
      <c r="E301" s="5">
        <v>1</v>
      </c>
      <c r="F301" s="6"/>
      <c r="G301" s="7"/>
      <c r="H301" s="25"/>
      <c r="I301" s="25"/>
    </row>
    <row r="302" spans="1:9">
      <c r="A302" s="4">
        <f t="shared" si="11"/>
        <v>194</v>
      </c>
      <c r="B302" s="2" t="s">
        <v>578</v>
      </c>
      <c r="C302" s="3" t="s">
        <v>579</v>
      </c>
      <c r="D302" s="4" t="s">
        <v>737</v>
      </c>
      <c r="E302" s="5">
        <v>20</v>
      </c>
      <c r="F302" s="6"/>
      <c r="G302" s="7"/>
      <c r="H302" s="25"/>
      <c r="I302" s="25"/>
    </row>
    <row r="303" spans="1:9">
      <c r="A303" s="14"/>
      <c r="B303" s="19" t="s">
        <v>580</v>
      </c>
      <c r="C303" s="15" t="s">
        <v>581</v>
      </c>
      <c r="D303" s="14"/>
      <c r="E303" s="16"/>
      <c r="F303" s="17"/>
      <c r="G303" s="18"/>
      <c r="H303" s="25"/>
      <c r="I303" s="25"/>
    </row>
    <row r="304" spans="1:9" ht="18" customHeight="1">
      <c r="A304" s="4">
        <f>+A302+1</f>
        <v>195</v>
      </c>
      <c r="B304" s="2" t="s">
        <v>582</v>
      </c>
      <c r="C304" s="3" t="s">
        <v>583</v>
      </c>
      <c r="D304" s="4" t="s">
        <v>76</v>
      </c>
      <c r="E304" s="5">
        <v>500</v>
      </c>
      <c r="F304" s="6"/>
      <c r="G304" s="7"/>
      <c r="H304" s="25"/>
      <c r="I304" s="25"/>
    </row>
    <row r="305" spans="1:9">
      <c r="A305" s="4">
        <f>+A304+1</f>
        <v>196</v>
      </c>
      <c r="B305" s="2" t="s">
        <v>584</v>
      </c>
      <c r="C305" s="3" t="s">
        <v>585</v>
      </c>
      <c r="D305" s="4" t="s">
        <v>76</v>
      </c>
      <c r="E305" s="5">
        <v>500</v>
      </c>
      <c r="F305" s="6"/>
      <c r="G305" s="7"/>
      <c r="H305" s="25"/>
      <c r="I305" s="25"/>
    </row>
    <row r="306" spans="1:9">
      <c r="A306" s="4">
        <f t="shared" ref="A306:A307" si="12">+A305+1</f>
        <v>197</v>
      </c>
      <c r="B306" s="2" t="s">
        <v>586</v>
      </c>
      <c r="C306" s="3" t="s">
        <v>587</v>
      </c>
      <c r="D306" s="4" t="s">
        <v>76</v>
      </c>
      <c r="E306" s="5">
        <v>150</v>
      </c>
      <c r="F306" s="6"/>
      <c r="G306" s="7"/>
      <c r="H306" s="25"/>
      <c r="I306" s="25"/>
    </row>
    <row r="307" spans="1:9">
      <c r="A307" s="4">
        <f t="shared" si="12"/>
        <v>198</v>
      </c>
      <c r="B307" s="2" t="s">
        <v>588</v>
      </c>
      <c r="C307" s="3" t="s">
        <v>589</v>
      </c>
      <c r="D307" s="4" t="s">
        <v>76</v>
      </c>
      <c r="E307" s="5">
        <v>200</v>
      </c>
      <c r="F307" s="6"/>
      <c r="G307" s="7"/>
      <c r="H307" s="25"/>
      <c r="I307" s="25"/>
    </row>
    <row r="308" spans="1:9">
      <c r="A308" s="14"/>
      <c r="B308" s="19" t="s">
        <v>590</v>
      </c>
      <c r="C308" s="15" t="s">
        <v>591</v>
      </c>
      <c r="D308" s="14"/>
      <c r="E308" s="16"/>
      <c r="F308" s="17"/>
      <c r="G308" s="18"/>
      <c r="H308" s="25"/>
      <c r="I308" s="25"/>
    </row>
    <row r="309" spans="1:9" ht="30">
      <c r="A309" s="4">
        <f>+A307+1</f>
        <v>199</v>
      </c>
      <c r="B309" s="2" t="s">
        <v>592</v>
      </c>
      <c r="C309" s="3" t="s">
        <v>593</v>
      </c>
      <c r="D309" s="4" t="s">
        <v>76</v>
      </c>
      <c r="E309" s="5">
        <v>100</v>
      </c>
      <c r="F309" s="6"/>
      <c r="G309" s="7"/>
      <c r="H309" s="25"/>
      <c r="I309" s="25"/>
    </row>
    <row r="310" spans="1:9">
      <c r="A310" s="14"/>
      <c r="B310" s="19" t="s">
        <v>594</v>
      </c>
      <c r="C310" s="15" t="s">
        <v>595</v>
      </c>
      <c r="D310" s="14"/>
      <c r="E310" s="16"/>
      <c r="F310" s="17"/>
      <c r="G310" s="18"/>
      <c r="H310" s="25"/>
      <c r="I310" s="25"/>
    </row>
    <row r="311" spans="1:9" ht="15" customHeight="1">
      <c r="A311" s="4">
        <f>+A309+1</f>
        <v>200</v>
      </c>
      <c r="B311" s="2" t="s">
        <v>596</v>
      </c>
      <c r="C311" s="3" t="s">
        <v>597</v>
      </c>
      <c r="D311" s="4" t="s">
        <v>76</v>
      </c>
      <c r="E311" s="5">
        <v>300</v>
      </c>
      <c r="F311" s="6"/>
      <c r="G311" s="7"/>
      <c r="H311" s="25"/>
      <c r="I311" s="25"/>
    </row>
    <row r="312" spans="1:9">
      <c r="A312" s="14"/>
      <c r="B312" s="19" t="s">
        <v>598</v>
      </c>
      <c r="C312" s="15" t="s">
        <v>599</v>
      </c>
      <c r="D312" s="14"/>
      <c r="E312" s="16"/>
      <c r="F312" s="17"/>
      <c r="G312" s="18"/>
      <c r="H312" s="25"/>
      <c r="I312" s="25"/>
    </row>
    <row r="313" spans="1:9" ht="15" customHeight="1">
      <c r="A313" s="4">
        <f>+A311+1</f>
        <v>201</v>
      </c>
      <c r="B313" s="2" t="s">
        <v>600</v>
      </c>
      <c r="C313" s="3" t="s">
        <v>601</v>
      </c>
      <c r="D313" s="4" t="s">
        <v>76</v>
      </c>
      <c r="E313" s="5">
        <v>350</v>
      </c>
      <c r="F313" s="6"/>
      <c r="G313" s="7"/>
      <c r="H313" s="25"/>
      <c r="I313" s="25"/>
    </row>
    <row r="314" spans="1:9" ht="15" customHeight="1">
      <c r="A314" s="4">
        <f>+A313+1</f>
        <v>202</v>
      </c>
      <c r="B314" s="2" t="s">
        <v>602</v>
      </c>
      <c r="C314" s="3" t="s">
        <v>603</v>
      </c>
      <c r="D314" s="4" t="s">
        <v>76</v>
      </c>
      <c r="E314" s="5">
        <v>150</v>
      </c>
      <c r="F314" s="6"/>
      <c r="G314" s="7"/>
      <c r="H314" s="25"/>
      <c r="I314" s="25"/>
    </row>
    <row r="315" spans="1:9">
      <c r="A315" s="14"/>
      <c r="B315" s="19" t="s">
        <v>604</v>
      </c>
      <c r="C315" s="15" t="s">
        <v>605</v>
      </c>
      <c r="D315" s="14"/>
      <c r="E315" s="16"/>
      <c r="F315" s="17"/>
      <c r="G315" s="18"/>
      <c r="H315" s="25"/>
      <c r="I315" s="25"/>
    </row>
    <row r="316" spans="1:9" ht="15" customHeight="1">
      <c r="A316" s="4">
        <f>+A314+1</f>
        <v>203</v>
      </c>
      <c r="B316" s="2" t="s">
        <v>606</v>
      </c>
      <c r="C316" s="3" t="s">
        <v>607</v>
      </c>
      <c r="D316" s="4" t="s">
        <v>76</v>
      </c>
      <c r="E316" s="5">
        <v>60</v>
      </c>
      <c r="F316" s="6"/>
      <c r="G316" s="7"/>
      <c r="H316" s="25"/>
      <c r="I316" s="25"/>
    </row>
    <row r="317" spans="1:9">
      <c r="A317" s="14"/>
      <c r="B317" s="19" t="s">
        <v>608</v>
      </c>
      <c r="C317" s="15" t="s">
        <v>609</v>
      </c>
      <c r="D317" s="14"/>
      <c r="E317" s="16"/>
      <c r="F317" s="17"/>
      <c r="G317" s="18"/>
      <c r="H317" s="25"/>
      <c r="I317" s="25"/>
    </row>
    <row r="318" spans="1:9">
      <c r="A318" s="4">
        <f>+A316+1</f>
        <v>204</v>
      </c>
      <c r="B318" s="2" t="s">
        <v>610</v>
      </c>
      <c r="C318" s="3" t="s">
        <v>611</v>
      </c>
      <c r="D318" s="4" t="s">
        <v>737</v>
      </c>
      <c r="E318" s="5">
        <v>60</v>
      </c>
      <c r="F318" s="6"/>
      <c r="G318" s="7"/>
      <c r="H318" s="25"/>
      <c r="I318" s="25"/>
    </row>
    <row r="319" spans="1:9">
      <c r="A319" s="14"/>
      <c r="B319" s="19" t="s">
        <v>612</v>
      </c>
      <c r="C319" s="15" t="s">
        <v>613</v>
      </c>
      <c r="D319" s="14"/>
      <c r="E319" s="16"/>
      <c r="F319" s="17"/>
      <c r="G319" s="18"/>
      <c r="H319" s="25"/>
      <c r="I319" s="25"/>
    </row>
    <row r="320" spans="1:9">
      <c r="A320" s="4">
        <f>+A318+1</f>
        <v>205</v>
      </c>
      <c r="B320" s="2" t="s">
        <v>614</v>
      </c>
      <c r="C320" s="3" t="s">
        <v>615</v>
      </c>
      <c r="D320" s="4" t="s">
        <v>76</v>
      </c>
      <c r="E320" s="5">
        <v>200</v>
      </c>
      <c r="F320" s="6"/>
      <c r="G320" s="7"/>
      <c r="H320" s="25"/>
      <c r="I320" s="25"/>
    </row>
    <row r="321" spans="1:9">
      <c r="A321" s="4">
        <f>+A320+1</f>
        <v>206</v>
      </c>
      <c r="B321" s="2" t="s">
        <v>616</v>
      </c>
      <c r="C321" s="3" t="s">
        <v>617</v>
      </c>
      <c r="D321" s="4" t="s">
        <v>76</v>
      </c>
      <c r="E321" s="5">
        <v>60</v>
      </c>
      <c r="F321" s="6"/>
      <c r="G321" s="7"/>
      <c r="H321" s="25"/>
      <c r="I321" s="25"/>
    </row>
    <row r="322" spans="1:9">
      <c r="A322" s="14"/>
      <c r="B322" s="19" t="s">
        <v>618</v>
      </c>
      <c r="C322" s="15" t="s">
        <v>619</v>
      </c>
      <c r="D322" s="14"/>
      <c r="E322" s="16"/>
      <c r="F322" s="17"/>
      <c r="G322" s="18"/>
      <c r="H322" s="25"/>
      <c r="I322" s="25"/>
    </row>
    <row r="323" spans="1:9">
      <c r="A323" s="4">
        <f>+A321+1</f>
        <v>207</v>
      </c>
      <c r="B323" s="2" t="s">
        <v>620</v>
      </c>
      <c r="C323" s="3" t="s">
        <v>617</v>
      </c>
      <c r="D323" s="4" t="s">
        <v>76</v>
      </c>
      <c r="E323" s="5">
        <v>30</v>
      </c>
      <c r="F323" s="6"/>
      <c r="G323" s="7"/>
      <c r="H323" s="25"/>
      <c r="I323" s="25"/>
    </row>
    <row r="324" spans="1:9">
      <c r="A324" s="14"/>
      <c r="B324" s="19" t="s">
        <v>621</v>
      </c>
      <c r="C324" s="15" t="s">
        <v>622</v>
      </c>
      <c r="D324" s="14"/>
      <c r="E324" s="16"/>
      <c r="F324" s="17"/>
      <c r="G324" s="18"/>
      <c r="H324" s="25"/>
      <c r="I324" s="25"/>
    </row>
    <row r="325" spans="1:9">
      <c r="A325" s="4">
        <f>+A323+1</f>
        <v>208</v>
      </c>
      <c r="B325" s="2" t="s">
        <v>623</v>
      </c>
      <c r="C325" s="3" t="s">
        <v>624</v>
      </c>
      <c r="D325" s="4" t="s">
        <v>737</v>
      </c>
      <c r="E325" s="5">
        <v>14</v>
      </c>
      <c r="F325" s="6"/>
      <c r="G325" s="7"/>
      <c r="H325" s="25"/>
      <c r="I325" s="25"/>
    </row>
    <row r="326" spans="1:9">
      <c r="A326" s="14"/>
      <c r="B326" s="19" t="s">
        <v>625</v>
      </c>
      <c r="C326" s="15" t="s">
        <v>626</v>
      </c>
      <c r="D326" s="14"/>
      <c r="E326" s="16"/>
      <c r="F326" s="17"/>
      <c r="G326" s="18"/>
      <c r="H326" s="25"/>
      <c r="I326" s="25"/>
    </row>
    <row r="327" spans="1:9">
      <c r="A327" s="4">
        <f>+A325+1</f>
        <v>209</v>
      </c>
      <c r="B327" s="2" t="s">
        <v>627</v>
      </c>
      <c r="C327" s="3" t="s">
        <v>628</v>
      </c>
      <c r="D327" s="4" t="s">
        <v>737</v>
      </c>
      <c r="E327" s="5">
        <v>24</v>
      </c>
      <c r="F327" s="6"/>
      <c r="G327" s="7"/>
      <c r="H327" s="25"/>
      <c r="I327" s="25"/>
    </row>
    <row r="328" spans="1:9">
      <c r="A328" s="4">
        <f>+A327+1</f>
        <v>210</v>
      </c>
      <c r="B328" s="2" t="s">
        <v>629</v>
      </c>
      <c r="C328" s="3" t="s">
        <v>630</v>
      </c>
      <c r="D328" s="4" t="s">
        <v>737</v>
      </c>
      <c r="E328" s="5">
        <v>10</v>
      </c>
      <c r="F328" s="6"/>
      <c r="G328" s="7"/>
      <c r="H328" s="25"/>
      <c r="I328" s="25"/>
    </row>
    <row r="329" spans="1:9">
      <c r="A329" s="14"/>
      <c r="B329" s="19" t="s">
        <v>631</v>
      </c>
      <c r="C329" s="15" t="s">
        <v>632</v>
      </c>
      <c r="D329" s="14"/>
      <c r="E329" s="16"/>
      <c r="F329" s="17"/>
      <c r="G329" s="18"/>
      <c r="H329" s="25"/>
      <c r="I329" s="25"/>
    </row>
    <row r="330" spans="1:9">
      <c r="A330" s="4">
        <f>+A328+1</f>
        <v>211</v>
      </c>
      <c r="B330" s="2" t="s">
        <v>633</v>
      </c>
      <c r="C330" s="3" t="s">
        <v>634</v>
      </c>
      <c r="D330" s="4" t="s">
        <v>737</v>
      </c>
      <c r="E330" s="5">
        <v>8</v>
      </c>
      <c r="F330" s="6"/>
      <c r="G330" s="7"/>
      <c r="H330" s="25"/>
      <c r="I330" s="25"/>
    </row>
    <row r="331" spans="1:9" ht="30">
      <c r="A331" s="14"/>
      <c r="B331" s="19" t="s">
        <v>635</v>
      </c>
      <c r="C331" s="15" t="s">
        <v>636</v>
      </c>
      <c r="D331" s="14"/>
      <c r="E331" s="16"/>
      <c r="F331" s="17"/>
      <c r="G331" s="18"/>
      <c r="H331" s="25"/>
      <c r="I331" s="25"/>
    </row>
    <row r="332" spans="1:9">
      <c r="A332" s="4">
        <f>+A330+1</f>
        <v>212</v>
      </c>
      <c r="B332" s="2" t="s">
        <v>637</v>
      </c>
      <c r="C332" s="3" t="s">
        <v>638</v>
      </c>
      <c r="D332" s="4" t="s">
        <v>737</v>
      </c>
      <c r="E332" s="5">
        <v>7</v>
      </c>
      <c r="F332" s="6"/>
      <c r="G332" s="7"/>
      <c r="H332" s="25"/>
      <c r="I332" s="25"/>
    </row>
    <row r="333" spans="1:9">
      <c r="A333" s="4">
        <f>+A332+1</f>
        <v>213</v>
      </c>
      <c r="B333" s="2" t="s">
        <v>639</v>
      </c>
      <c r="C333" s="3" t="s">
        <v>640</v>
      </c>
      <c r="D333" s="4" t="s">
        <v>737</v>
      </c>
      <c r="E333" s="5">
        <v>20</v>
      </c>
      <c r="F333" s="6"/>
      <c r="G333" s="7"/>
      <c r="H333" s="25"/>
      <c r="I333" s="25"/>
    </row>
    <row r="334" spans="1:9">
      <c r="A334" s="14"/>
      <c r="B334" s="19" t="s">
        <v>641</v>
      </c>
      <c r="C334" s="15" t="s">
        <v>642</v>
      </c>
      <c r="D334" s="14"/>
      <c r="E334" s="16"/>
      <c r="F334" s="17"/>
      <c r="G334" s="18"/>
      <c r="H334" s="25"/>
      <c r="I334" s="25"/>
    </row>
    <row r="335" spans="1:9">
      <c r="A335" s="4">
        <f>+A333+1</f>
        <v>214</v>
      </c>
      <c r="B335" s="2" t="s">
        <v>643</v>
      </c>
      <c r="C335" s="3" t="s">
        <v>644</v>
      </c>
      <c r="D335" s="4" t="s">
        <v>737</v>
      </c>
      <c r="E335" s="5">
        <v>5</v>
      </c>
      <c r="F335" s="6"/>
      <c r="G335" s="7"/>
      <c r="H335" s="25"/>
      <c r="I335" s="25"/>
    </row>
    <row r="336" spans="1:9">
      <c r="A336" s="4">
        <f>+A335+1</f>
        <v>215</v>
      </c>
      <c r="B336" s="2" t="s">
        <v>645</v>
      </c>
      <c r="C336" s="3" t="s">
        <v>646</v>
      </c>
      <c r="D336" s="4" t="s">
        <v>737</v>
      </c>
      <c r="E336" s="5">
        <v>5</v>
      </c>
      <c r="F336" s="6"/>
      <c r="G336" s="7"/>
      <c r="H336" s="25"/>
      <c r="I336" s="25"/>
    </row>
    <row r="337" spans="1:9">
      <c r="A337" s="14"/>
      <c r="B337" s="19" t="s">
        <v>647</v>
      </c>
      <c r="C337" s="15" t="s">
        <v>648</v>
      </c>
      <c r="D337" s="14"/>
      <c r="E337" s="16"/>
      <c r="F337" s="17"/>
      <c r="G337" s="18"/>
      <c r="H337" s="25"/>
      <c r="I337" s="25"/>
    </row>
    <row r="338" spans="1:9">
      <c r="A338" s="4">
        <f>+A336+1</f>
        <v>216</v>
      </c>
      <c r="B338" s="2" t="s">
        <v>649</v>
      </c>
      <c r="C338" s="3" t="s">
        <v>650</v>
      </c>
      <c r="D338" s="4" t="s">
        <v>737</v>
      </c>
      <c r="E338" s="5">
        <v>4</v>
      </c>
      <c r="F338" s="6"/>
      <c r="G338" s="7"/>
      <c r="H338" s="25"/>
      <c r="I338" s="25"/>
    </row>
    <row r="339" spans="1:9">
      <c r="A339" s="4">
        <f>+A338+1</f>
        <v>217</v>
      </c>
      <c r="B339" s="2" t="s">
        <v>651</v>
      </c>
      <c r="C339" s="3" t="s">
        <v>652</v>
      </c>
      <c r="D339" s="4" t="s">
        <v>737</v>
      </c>
      <c r="E339" s="5">
        <v>5</v>
      </c>
      <c r="F339" s="6"/>
      <c r="G339" s="7"/>
      <c r="H339" s="25"/>
      <c r="I339" s="25"/>
    </row>
    <row r="340" spans="1:9">
      <c r="A340" s="4">
        <f>+A339+1</f>
        <v>218</v>
      </c>
      <c r="B340" s="2" t="s">
        <v>653</v>
      </c>
      <c r="C340" s="3" t="s">
        <v>654</v>
      </c>
      <c r="D340" s="4" t="s">
        <v>76</v>
      </c>
      <c r="E340" s="5">
        <v>30</v>
      </c>
      <c r="F340" s="6"/>
      <c r="G340" s="7"/>
      <c r="H340" s="25"/>
      <c r="I340" s="25"/>
    </row>
    <row r="341" spans="1:9">
      <c r="A341" s="14"/>
      <c r="B341" s="19" t="s">
        <v>655</v>
      </c>
      <c r="C341" s="15" t="s">
        <v>622</v>
      </c>
      <c r="D341" s="14"/>
      <c r="E341" s="16"/>
      <c r="F341" s="17"/>
      <c r="G341" s="18"/>
      <c r="H341" s="25"/>
      <c r="I341" s="25"/>
    </row>
    <row r="342" spans="1:9">
      <c r="A342" s="4">
        <f>+A340+1</f>
        <v>219</v>
      </c>
      <c r="B342" s="2" t="s">
        <v>656</v>
      </c>
      <c r="C342" s="3" t="s">
        <v>657</v>
      </c>
      <c r="D342" s="4" t="s">
        <v>737</v>
      </c>
      <c r="E342" s="5">
        <v>19</v>
      </c>
      <c r="F342" s="6"/>
      <c r="G342" s="7"/>
      <c r="H342" s="25"/>
      <c r="I342" s="25"/>
    </row>
    <row r="343" spans="1:9" ht="30">
      <c r="A343" s="14"/>
      <c r="B343" s="19" t="s">
        <v>658</v>
      </c>
      <c r="C343" s="15" t="s">
        <v>659</v>
      </c>
      <c r="D343" s="14"/>
      <c r="E343" s="16"/>
      <c r="F343" s="17"/>
      <c r="G343" s="18"/>
      <c r="H343" s="25"/>
      <c r="I343" s="25"/>
    </row>
    <row r="344" spans="1:9">
      <c r="A344" s="4">
        <f>+A342+1</f>
        <v>220</v>
      </c>
      <c r="B344" s="2" t="s">
        <v>660</v>
      </c>
      <c r="C344" s="3" t="s">
        <v>657</v>
      </c>
      <c r="D344" s="4" t="s">
        <v>737</v>
      </c>
      <c r="E344" s="5">
        <v>42</v>
      </c>
      <c r="F344" s="6"/>
      <c r="G344" s="7"/>
      <c r="H344" s="25"/>
      <c r="I344" s="25"/>
    </row>
    <row r="345" spans="1:9">
      <c r="A345" s="14"/>
      <c r="B345" s="19" t="s">
        <v>661</v>
      </c>
      <c r="C345" s="15" t="s">
        <v>662</v>
      </c>
      <c r="D345" s="14"/>
      <c r="E345" s="16"/>
      <c r="F345" s="17"/>
      <c r="G345" s="18"/>
      <c r="H345" s="25"/>
      <c r="I345" s="25"/>
    </row>
    <row r="346" spans="1:9">
      <c r="A346" s="4">
        <f>+A344+1</f>
        <v>221</v>
      </c>
      <c r="B346" s="2" t="s">
        <v>663</v>
      </c>
      <c r="C346" s="3" t="s">
        <v>664</v>
      </c>
      <c r="D346" s="4" t="s">
        <v>737</v>
      </c>
      <c r="E346" s="5">
        <v>12</v>
      </c>
      <c r="F346" s="6"/>
      <c r="G346" s="7"/>
      <c r="H346" s="25"/>
      <c r="I346" s="25"/>
    </row>
    <row r="347" spans="1:9" ht="30">
      <c r="A347" s="4">
        <f>+A346+1</f>
        <v>222</v>
      </c>
      <c r="B347" s="2" t="s">
        <v>665</v>
      </c>
      <c r="C347" s="3" t="s">
        <v>666</v>
      </c>
      <c r="D347" s="4" t="s">
        <v>737</v>
      </c>
      <c r="E347" s="5">
        <v>2</v>
      </c>
      <c r="F347" s="6"/>
      <c r="G347" s="7"/>
      <c r="H347" s="25"/>
      <c r="I347" s="25"/>
    </row>
    <row r="348" spans="1:9">
      <c r="A348" s="14"/>
      <c r="B348" s="19" t="s">
        <v>667</v>
      </c>
      <c r="C348" s="15" t="s">
        <v>668</v>
      </c>
      <c r="D348" s="14"/>
      <c r="E348" s="16"/>
      <c r="F348" s="17"/>
      <c r="G348" s="18"/>
      <c r="H348" s="25"/>
      <c r="I348" s="25"/>
    </row>
    <row r="349" spans="1:9">
      <c r="A349" s="4">
        <f>+A347+1</f>
        <v>223</v>
      </c>
      <c r="B349" s="2" t="s">
        <v>669</v>
      </c>
      <c r="C349" s="3" t="s">
        <v>670</v>
      </c>
      <c r="D349" s="4" t="s">
        <v>76</v>
      </c>
      <c r="E349" s="5">
        <v>50</v>
      </c>
      <c r="F349" s="6"/>
      <c r="G349" s="7"/>
      <c r="H349" s="25"/>
      <c r="I349" s="25"/>
    </row>
    <row r="350" spans="1:9" ht="30">
      <c r="A350" s="14"/>
      <c r="B350" s="19" t="s">
        <v>671</v>
      </c>
      <c r="C350" s="15" t="s">
        <v>672</v>
      </c>
      <c r="D350" s="14"/>
      <c r="E350" s="16"/>
      <c r="F350" s="17"/>
      <c r="G350" s="18"/>
      <c r="H350" s="25"/>
      <c r="I350" s="25"/>
    </row>
    <row r="351" spans="1:9">
      <c r="A351" s="4">
        <f>+A349+1</f>
        <v>224</v>
      </c>
      <c r="B351" s="2" t="s">
        <v>673</v>
      </c>
      <c r="C351" s="3" t="s">
        <v>674</v>
      </c>
      <c r="D351" s="4" t="s">
        <v>737</v>
      </c>
      <c r="E351" s="5">
        <v>18</v>
      </c>
      <c r="F351" s="6"/>
      <c r="G351" s="7"/>
      <c r="H351" s="25"/>
      <c r="I351" s="25"/>
    </row>
    <row r="352" spans="1:9">
      <c r="A352" s="4">
        <f>+A351+1</f>
        <v>225</v>
      </c>
      <c r="B352" s="2" t="s">
        <v>675</v>
      </c>
      <c r="C352" s="3" t="s">
        <v>676</v>
      </c>
      <c r="D352" s="4" t="s">
        <v>444</v>
      </c>
      <c r="E352" s="5">
        <v>1</v>
      </c>
      <c r="F352" s="6"/>
      <c r="G352" s="7"/>
      <c r="H352" s="25"/>
      <c r="I352" s="25"/>
    </row>
    <row r="353" spans="1:9">
      <c r="A353" s="4">
        <f>+A352+1</f>
        <v>226</v>
      </c>
      <c r="B353" s="2" t="s">
        <v>677</v>
      </c>
      <c r="C353" s="3" t="s">
        <v>678</v>
      </c>
      <c r="D353" s="4" t="s">
        <v>737</v>
      </c>
      <c r="E353" s="5">
        <v>18</v>
      </c>
      <c r="F353" s="6"/>
      <c r="G353" s="7"/>
      <c r="H353" s="25"/>
      <c r="I353" s="25"/>
    </row>
    <row r="354" spans="1:9">
      <c r="A354" s="14"/>
      <c r="B354" s="19" t="s">
        <v>679</v>
      </c>
      <c r="C354" s="15" t="s">
        <v>680</v>
      </c>
      <c r="D354" s="14"/>
      <c r="E354" s="16"/>
      <c r="F354" s="17"/>
      <c r="G354" s="18"/>
      <c r="H354" s="25"/>
      <c r="I354" s="25"/>
    </row>
    <row r="355" spans="1:9">
      <c r="A355" s="4">
        <f>+A353+1</f>
        <v>227</v>
      </c>
      <c r="B355" s="2" t="s">
        <v>681</v>
      </c>
      <c r="C355" s="3" t="s">
        <v>682</v>
      </c>
      <c r="D355" s="4" t="s">
        <v>737</v>
      </c>
      <c r="E355" s="5">
        <v>1</v>
      </c>
      <c r="F355" s="6"/>
      <c r="G355" s="7"/>
      <c r="H355" s="25"/>
      <c r="I355" s="25"/>
    </row>
    <row r="356" spans="1:9">
      <c r="A356" s="14"/>
      <c r="B356" s="19" t="s">
        <v>683</v>
      </c>
      <c r="C356" s="15" t="s">
        <v>684</v>
      </c>
      <c r="D356" s="14"/>
      <c r="E356" s="16"/>
      <c r="F356" s="17"/>
      <c r="G356" s="18"/>
      <c r="H356" s="25"/>
      <c r="I356" s="25"/>
    </row>
    <row r="357" spans="1:9">
      <c r="A357" s="4">
        <f>+A355+1</f>
        <v>228</v>
      </c>
      <c r="B357" s="2" t="s">
        <v>685</v>
      </c>
      <c r="C357" s="3" t="s">
        <v>686</v>
      </c>
      <c r="D357" s="4" t="s">
        <v>737</v>
      </c>
      <c r="E357" s="5">
        <v>30</v>
      </c>
      <c r="F357" s="6"/>
      <c r="G357" s="7"/>
      <c r="H357" s="25"/>
      <c r="I357" s="25"/>
    </row>
    <row r="358" spans="1:9">
      <c r="A358" s="14"/>
      <c r="B358" s="19" t="s">
        <v>661</v>
      </c>
      <c r="C358" s="15" t="s">
        <v>662</v>
      </c>
      <c r="D358" s="14"/>
      <c r="E358" s="16"/>
      <c r="F358" s="17"/>
      <c r="G358" s="18"/>
      <c r="H358" s="25"/>
      <c r="I358" s="25"/>
    </row>
    <row r="359" spans="1:9">
      <c r="A359" s="4">
        <f>+A357+1</f>
        <v>229</v>
      </c>
      <c r="B359" s="2" t="s">
        <v>687</v>
      </c>
      <c r="C359" s="3" t="s">
        <v>688</v>
      </c>
      <c r="D359" s="4" t="s">
        <v>737</v>
      </c>
      <c r="E359" s="5">
        <v>14</v>
      </c>
      <c r="F359" s="6"/>
      <c r="G359" s="7"/>
      <c r="H359" s="25"/>
      <c r="I359" s="25"/>
    </row>
    <row r="360" spans="1:9">
      <c r="A360" s="14"/>
      <c r="B360" s="19" t="s">
        <v>689</v>
      </c>
      <c r="C360" s="15" t="s">
        <v>690</v>
      </c>
      <c r="D360" s="14"/>
      <c r="E360" s="16"/>
      <c r="F360" s="17"/>
      <c r="G360" s="18"/>
      <c r="H360" s="25"/>
      <c r="I360" s="25"/>
    </row>
    <row r="361" spans="1:9">
      <c r="A361" s="4">
        <f>+A359+1</f>
        <v>230</v>
      </c>
      <c r="B361" s="2" t="s">
        <v>691</v>
      </c>
      <c r="C361" s="3" t="s">
        <v>692</v>
      </c>
      <c r="D361" s="4" t="s">
        <v>737</v>
      </c>
      <c r="E361" s="5">
        <v>1</v>
      </c>
      <c r="F361" s="6"/>
      <c r="G361" s="7"/>
      <c r="H361" s="25"/>
      <c r="I361" s="25"/>
    </row>
    <row r="362" spans="1:9">
      <c r="A362" s="14"/>
      <c r="B362" s="19" t="s">
        <v>693</v>
      </c>
      <c r="C362" s="15" t="s">
        <v>694</v>
      </c>
      <c r="D362" s="14"/>
      <c r="E362" s="16"/>
      <c r="F362" s="17"/>
      <c r="G362" s="18"/>
      <c r="H362" s="25"/>
      <c r="I362" s="25"/>
    </row>
    <row r="363" spans="1:9">
      <c r="A363" s="4">
        <f>+A361+1</f>
        <v>231</v>
      </c>
      <c r="B363" s="2" t="s">
        <v>695</v>
      </c>
      <c r="C363" s="3" t="s">
        <v>696</v>
      </c>
      <c r="D363" s="4" t="s">
        <v>737</v>
      </c>
      <c r="E363" s="5">
        <v>1</v>
      </c>
      <c r="F363" s="6"/>
      <c r="G363" s="7"/>
      <c r="H363" s="25"/>
      <c r="I363" s="25"/>
    </row>
    <row r="364" spans="1:9">
      <c r="A364" s="14"/>
      <c r="B364" s="19" t="s">
        <v>697</v>
      </c>
      <c r="C364" s="15" t="s">
        <v>698</v>
      </c>
      <c r="D364" s="14"/>
      <c r="E364" s="16"/>
      <c r="F364" s="17"/>
      <c r="G364" s="18"/>
      <c r="H364" s="25"/>
      <c r="I364" s="25"/>
    </row>
    <row r="365" spans="1:9">
      <c r="A365" s="4">
        <f>+A363+1</f>
        <v>232</v>
      </c>
      <c r="B365" s="2" t="s">
        <v>699</v>
      </c>
      <c r="C365" s="3" t="s">
        <v>700</v>
      </c>
      <c r="D365" s="4" t="s">
        <v>737</v>
      </c>
      <c r="E365" s="5">
        <v>3</v>
      </c>
      <c r="F365" s="6"/>
      <c r="G365" s="7"/>
      <c r="H365" s="25"/>
      <c r="I365" s="25"/>
    </row>
    <row r="366" spans="1:9">
      <c r="A366" s="14"/>
      <c r="B366" s="19" t="s">
        <v>701</v>
      </c>
      <c r="C366" s="15" t="s">
        <v>702</v>
      </c>
      <c r="D366" s="14"/>
      <c r="E366" s="16"/>
      <c r="F366" s="17"/>
      <c r="G366" s="18"/>
      <c r="H366" s="25"/>
      <c r="I366" s="25"/>
    </row>
    <row r="367" spans="1:9" ht="45">
      <c r="A367" s="4">
        <f>+A365+1</f>
        <v>233</v>
      </c>
      <c r="B367" s="2" t="s">
        <v>703</v>
      </c>
      <c r="C367" s="3" t="s">
        <v>704</v>
      </c>
      <c r="D367" s="4" t="s">
        <v>737</v>
      </c>
      <c r="E367" s="5">
        <v>50</v>
      </c>
      <c r="F367" s="6"/>
      <c r="G367" s="7"/>
      <c r="H367" s="25"/>
      <c r="I367" s="25"/>
    </row>
    <row r="368" spans="1:9">
      <c r="A368" s="14"/>
      <c r="B368" s="19" t="s">
        <v>705</v>
      </c>
      <c r="C368" s="15" t="s">
        <v>706</v>
      </c>
      <c r="D368" s="14"/>
      <c r="E368" s="16"/>
      <c r="F368" s="17"/>
      <c r="G368" s="18"/>
      <c r="H368" s="25"/>
      <c r="I368" s="25"/>
    </row>
    <row r="369" spans="1:9">
      <c r="A369" s="4">
        <f>+A367+1</f>
        <v>234</v>
      </c>
      <c r="B369" s="2" t="s">
        <v>707</v>
      </c>
      <c r="C369" s="3" t="s">
        <v>708</v>
      </c>
      <c r="D369" s="4" t="s">
        <v>737</v>
      </c>
      <c r="E369" s="5">
        <v>1</v>
      </c>
      <c r="F369" s="6"/>
      <c r="G369" s="7"/>
      <c r="H369" s="25"/>
      <c r="I369" s="25"/>
    </row>
    <row r="370" spans="1:9" ht="30">
      <c r="A370" s="4">
        <f>+A369+1</f>
        <v>235</v>
      </c>
      <c r="B370" s="2" t="s">
        <v>709</v>
      </c>
      <c r="C370" s="3" t="s">
        <v>710</v>
      </c>
      <c r="D370" s="4" t="s">
        <v>737</v>
      </c>
      <c r="E370" s="5">
        <v>14</v>
      </c>
      <c r="F370" s="6"/>
      <c r="G370" s="7"/>
      <c r="H370" s="25"/>
      <c r="I370" s="25"/>
    </row>
    <row r="371" spans="1:9">
      <c r="A371" s="4">
        <f>+A370+1</f>
        <v>236</v>
      </c>
      <c r="B371" s="2" t="s">
        <v>711</v>
      </c>
      <c r="C371" s="3" t="s">
        <v>712</v>
      </c>
      <c r="D371" s="4" t="s">
        <v>737</v>
      </c>
      <c r="E371" s="5">
        <v>4</v>
      </c>
      <c r="F371" s="6"/>
      <c r="G371" s="7"/>
      <c r="H371" s="25"/>
      <c r="I371" s="25"/>
    </row>
    <row r="372" spans="1:9">
      <c r="A372" s="14"/>
      <c r="B372" s="19" t="s">
        <v>713</v>
      </c>
      <c r="C372" s="15" t="s">
        <v>714</v>
      </c>
      <c r="D372" s="14"/>
      <c r="E372" s="16"/>
      <c r="F372" s="17"/>
      <c r="G372" s="18"/>
      <c r="H372" s="25"/>
      <c r="I372" s="25"/>
    </row>
    <row r="373" spans="1:9">
      <c r="A373" s="4">
        <f>+A371+1</f>
        <v>237</v>
      </c>
      <c r="B373" s="2" t="s">
        <v>715</v>
      </c>
      <c r="C373" s="3" t="s">
        <v>716</v>
      </c>
      <c r="D373" s="4" t="s">
        <v>737</v>
      </c>
      <c r="E373" s="5">
        <v>7</v>
      </c>
      <c r="F373" s="6"/>
      <c r="G373" s="7"/>
      <c r="H373" s="25"/>
      <c r="I373" s="25"/>
    </row>
    <row r="374" spans="1:9">
      <c r="A374" s="14"/>
      <c r="B374" s="19" t="s">
        <v>717</v>
      </c>
      <c r="C374" s="15" t="s">
        <v>718</v>
      </c>
      <c r="D374" s="14"/>
      <c r="E374" s="16"/>
      <c r="F374" s="17"/>
      <c r="G374" s="18"/>
      <c r="H374" s="25"/>
      <c r="I374" s="25"/>
    </row>
    <row r="375" spans="1:9">
      <c r="A375" s="4">
        <f>+A373+1</f>
        <v>238</v>
      </c>
      <c r="B375" s="2" t="s">
        <v>719</v>
      </c>
      <c r="C375" s="3" t="s">
        <v>720</v>
      </c>
      <c r="D375" s="4" t="s">
        <v>737</v>
      </c>
      <c r="E375" s="5">
        <v>1</v>
      </c>
      <c r="F375" s="6"/>
      <c r="G375" s="7"/>
      <c r="H375" s="25"/>
      <c r="I375" s="25"/>
    </row>
    <row r="376" spans="1:9">
      <c r="A376" s="14"/>
      <c r="B376" s="19" t="s">
        <v>721</v>
      </c>
      <c r="C376" s="15" t="s">
        <v>722</v>
      </c>
      <c r="D376" s="14"/>
      <c r="E376" s="16"/>
      <c r="F376" s="17"/>
      <c r="G376" s="18"/>
      <c r="H376" s="25"/>
      <c r="I376" s="25"/>
    </row>
    <row r="377" spans="1:9">
      <c r="A377" s="4">
        <f>+A375+1</f>
        <v>239</v>
      </c>
      <c r="B377" s="2" t="s">
        <v>723</v>
      </c>
      <c r="C377" s="3" t="s">
        <v>724</v>
      </c>
      <c r="D377" s="4" t="s">
        <v>737</v>
      </c>
      <c r="E377" s="5">
        <v>1</v>
      </c>
      <c r="F377" s="6"/>
      <c r="G377" s="7"/>
      <c r="H377" s="25"/>
      <c r="I377" s="25"/>
    </row>
    <row r="378" spans="1:9">
      <c r="A378" s="14"/>
      <c r="B378" s="19" t="s">
        <v>725</v>
      </c>
      <c r="C378" s="15" t="s">
        <v>726</v>
      </c>
      <c r="D378" s="14"/>
      <c r="E378" s="16"/>
      <c r="F378" s="17"/>
      <c r="G378" s="18"/>
      <c r="H378" s="25"/>
      <c r="I378" s="25"/>
    </row>
    <row r="379" spans="1:9" ht="15" customHeight="1">
      <c r="A379" s="4">
        <f>+A377+1</f>
        <v>240</v>
      </c>
      <c r="B379" s="2" t="s">
        <v>727</v>
      </c>
      <c r="C379" s="3" t="s">
        <v>728</v>
      </c>
      <c r="D379" s="4" t="s">
        <v>737</v>
      </c>
      <c r="E379" s="5">
        <v>1</v>
      </c>
      <c r="F379" s="6"/>
      <c r="G379" s="7"/>
      <c r="H379" s="25"/>
      <c r="I379" s="25"/>
    </row>
    <row r="380" spans="1:9">
      <c r="A380" s="4">
        <f>+A379+1</f>
        <v>241</v>
      </c>
      <c r="B380" s="2" t="s">
        <v>729</v>
      </c>
      <c r="C380" s="3" t="s">
        <v>730</v>
      </c>
      <c r="D380" s="4" t="s">
        <v>444</v>
      </c>
      <c r="E380" s="5">
        <v>1</v>
      </c>
      <c r="F380" s="6"/>
      <c r="G380" s="7"/>
      <c r="H380" s="25"/>
      <c r="I380" s="25"/>
    </row>
    <row r="381" spans="1:9" ht="24.95" customHeight="1">
      <c r="A381" s="4">
        <f t="shared" ref="A381:A383" si="13">+A380+1</f>
        <v>242</v>
      </c>
      <c r="B381" s="2"/>
      <c r="C381" s="3"/>
      <c r="D381" s="4"/>
      <c r="E381" s="5"/>
      <c r="F381" s="6"/>
      <c r="G381" s="7"/>
      <c r="H381" s="25"/>
      <c r="I381" s="25"/>
    </row>
    <row r="382" spans="1:9" ht="24.95" customHeight="1">
      <c r="A382" s="4">
        <f t="shared" si="13"/>
        <v>243</v>
      </c>
      <c r="B382" s="2"/>
      <c r="C382" s="3"/>
      <c r="D382" s="4"/>
      <c r="E382" s="5"/>
      <c r="F382" s="6"/>
      <c r="G382" s="7"/>
      <c r="H382" s="25"/>
      <c r="I382" s="25"/>
    </row>
    <row r="383" spans="1:9" ht="24.95" customHeight="1">
      <c r="A383" s="4">
        <f t="shared" si="13"/>
        <v>244</v>
      </c>
      <c r="B383" s="2"/>
      <c r="C383" s="3"/>
      <c r="D383" s="4"/>
      <c r="E383" s="5"/>
      <c r="F383" s="6"/>
      <c r="G383" s="7"/>
      <c r="H383" s="25"/>
      <c r="I383" s="25"/>
    </row>
    <row r="384" spans="1:9" ht="24.95" customHeight="1">
      <c r="A384" s="4">
        <f t="shared" ref="A384:A447" si="14">+A383+1</f>
        <v>245</v>
      </c>
      <c r="B384" s="2"/>
      <c r="C384" s="3"/>
      <c r="D384" s="4"/>
      <c r="E384" s="5"/>
      <c r="F384" s="6"/>
      <c r="G384" s="7"/>
      <c r="H384" s="25"/>
      <c r="I384" s="25"/>
    </row>
    <row r="385" spans="1:9" ht="24.95" customHeight="1">
      <c r="A385" s="4">
        <f t="shared" si="14"/>
        <v>246</v>
      </c>
      <c r="B385" s="2"/>
      <c r="C385" s="3"/>
      <c r="D385" s="4"/>
      <c r="E385" s="5"/>
      <c r="F385" s="6"/>
      <c r="G385" s="7"/>
      <c r="H385" s="25"/>
      <c r="I385" s="25"/>
    </row>
    <row r="386" spans="1:9" ht="24.95" customHeight="1">
      <c r="A386" s="4">
        <f t="shared" si="14"/>
        <v>247</v>
      </c>
      <c r="B386" s="2"/>
      <c r="C386" s="3"/>
      <c r="D386" s="4"/>
      <c r="E386" s="5"/>
      <c r="F386" s="6"/>
      <c r="G386" s="7"/>
      <c r="H386" s="25"/>
      <c r="I386" s="25"/>
    </row>
    <row r="387" spans="1:9" ht="24.95" customHeight="1">
      <c r="A387" s="4">
        <f t="shared" si="14"/>
        <v>248</v>
      </c>
      <c r="B387" s="2"/>
      <c r="C387" s="3"/>
      <c r="D387" s="4"/>
      <c r="E387" s="5"/>
      <c r="F387" s="6"/>
      <c r="G387" s="7"/>
      <c r="H387" s="25"/>
      <c r="I387" s="25"/>
    </row>
    <row r="388" spans="1:9" ht="24.95" customHeight="1">
      <c r="A388" s="4">
        <f t="shared" si="14"/>
        <v>249</v>
      </c>
      <c r="B388" s="2"/>
      <c r="C388" s="3"/>
      <c r="D388" s="4"/>
      <c r="E388" s="5"/>
      <c r="F388" s="6"/>
      <c r="G388" s="7"/>
      <c r="H388" s="25"/>
      <c r="I388" s="25"/>
    </row>
    <row r="389" spans="1:9" ht="24.95" customHeight="1">
      <c r="A389" s="4">
        <f t="shared" si="14"/>
        <v>250</v>
      </c>
      <c r="B389" s="2"/>
      <c r="C389" s="3"/>
      <c r="D389" s="4"/>
      <c r="E389" s="5"/>
      <c r="F389" s="6"/>
      <c r="G389" s="7"/>
      <c r="H389" s="25"/>
      <c r="I389" s="25"/>
    </row>
    <row r="390" spans="1:9" ht="24.95" customHeight="1">
      <c r="A390" s="4">
        <f t="shared" si="14"/>
        <v>251</v>
      </c>
      <c r="B390" s="2"/>
      <c r="C390" s="3"/>
      <c r="D390" s="4"/>
      <c r="E390" s="5"/>
      <c r="F390" s="6"/>
      <c r="G390" s="7"/>
      <c r="H390" s="25"/>
      <c r="I390" s="25"/>
    </row>
    <row r="391" spans="1:9" ht="24.95" customHeight="1">
      <c r="A391" s="4">
        <f t="shared" si="14"/>
        <v>252</v>
      </c>
      <c r="B391" s="2"/>
      <c r="C391" s="3"/>
      <c r="D391" s="4"/>
      <c r="E391" s="5"/>
      <c r="F391" s="6"/>
      <c r="G391" s="7"/>
      <c r="H391" s="25"/>
      <c r="I391" s="25"/>
    </row>
    <row r="392" spans="1:9" ht="24.95" customHeight="1">
      <c r="A392" s="4">
        <f t="shared" si="14"/>
        <v>253</v>
      </c>
      <c r="B392" s="2"/>
      <c r="C392" s="3"/>
      <c r="D392" s="4"/>
      <c r="E392" s="5"/>
      <c r="F392" s="6"/>
      <c r="G392" s="7"/>
      <c r="H392" s="25"/>
      <c r="I392" s="25"/>
    </row>
    <row r="393" spans="1:9" ht="24.95" customHeight="1">
      <c r="A393" s="4">
        <f t="shared" si="14"/>
        <v>254</v>
      </c>
      <c r="B393" s="2"/>
      <c r="C393" s="3"/>
      <c r="D393" s="4"/>
      <c r="E393" s="5"/>
      <c r="F393" s="6"/>
      <c r="G393" s="7"/>
      <c r="H393" s="25"/>
      <c r="I393" s="25"/>
    </row>
    <row r="394" spans="1:9" ht="24.95" customHeight="1">
      <c r="A394" s="4">
        <f t="shared" si="14"/>
        <v>255</v>
      </c>
      <c r="B394" s="2"/>
      <c r="C394" s="3"/>
      <c r="D394" s="4"/>
      <c r="E394" s="5"/>
      <c r="F394" s="6"/>
      <c r="G394" s="7"/>
      <c r="H394" s="25"/>
      <c r="I394" s="25"/>
    </row>
    <row r="395" spans="1:9" ht="24.95" customHeight="1">
      <c r="A395" s="4">
        <f t="shared" si="14"/>
        <v>256</v>
      </c>
      <c r="B395" s="2"/>
      <c r="C395" s="3"/>
      <c r="D395" s="4"/>
      <c r="E395" s="5"/>
      <c r="F395" s="6"/>
      <c r="G395" s="7"/>
      <c r="H395" s="25"/>
      <c r="I395" s="25"/>
    </row>
    <row r="396" spans="1:9" ht="24.95" customHeight="1">
      <c r="A396" s="4">
        <f t="shared" si="14"/>
        <v>257</v>
      </c>
      <c r="B396" s="2"/>
      <c r="C396" s="3"/>
      <c r="D396" s="4"/>
      <c r="E396" s="5"/>
      <c r="F396" s="6"/>
      <c r="G396" s="7"/>
      <c r="H396" s="25"/>
      <c r="I396" s="25"/>
    </row>
    <row r="397" spans="1:9" ht="24.95" customHeight="1">
      <c r="A397" s="4">
        <f t="shared" si="14"/>
        <v>258</v>
      </c>
      <c r="B397" s="2"/>
      <c r="C397" s="3"/>
      <c r="D397" s="4"/>
      <c r="E397" s="5"/>
      <c r="F397" s="6"/>
      <c r="G397" s="7"/>
      <c r="H397" s="25"/>
      <c r="I397" s="25"/>
    </row>
    <row r="398" spans="1:9" ht="24.95" customHeight="1">
      <c r="A398" s="4">
        <f t="shared" si="14"/>
        <v>259</v>
      </c>
      <c r="B398" s="2"/>
      <c r="C398" s="3"/>
      <c r="D398" s="4"/>
      <c r="E398" s="5"/>
      <c r="F398" s="6"/>
      <c r="G398" s="7"/>
      <c r="H398" s="25"/>
      <c r="I398" s="25"/>
    </row>
    <row r="399" spans="1:9" ht="24.95" customHeight="1">
      <c r="A399" s="4">
        <f t="shared" si="14"/>
        <v>260</v>
      </c>
      <c r="B399" s="2"/>
      <c r="C399" s="3"/>
      <c r="D399" s="4"/>
      <c r="E399" s="5"/>
      <c r="F399" s="6"/>
      <c r="G399" s="7"/>
      <c r="H399" s="25"/>
      <c r="I399" s="25"/>
    </row>
    <row r="400" spans="1:9" ht="24.95" customHeight="1">
      <c r="A400" s="4">
        <f t="shared" si="14"/>
        <v>261</v>
      </c>
      <c r="B400" s="2"/>
      <c r="C400" s="3"/>
      <c r="D400" s="4"/>
      <c r="E400" s="5"/>
      <c r="F400" s="6"/>
      <c r="G400" s="7"/>
      <c r="H400" s="25"/>
      <c r="I400" s="25"/>
    </row>
    <row r="401" spans="1:9" ht="24.95" customHeight="1">
      <c r="A401" s="4">
        <f t="shared" si="14"/>
        <v>262</v>
      </c>
      <c r="B401" s="2"/>
      <c r="C401" s="3"/>
      <c r="D401" s="4"/>
      <c r="E401" s="5"/>
      <c r="F401" s="6"/>
      <c r="G401" s="7"/>
      <c r="H401" s="25"/>
      <c r="I401" s="25"/>
    </row>
    <row r="402" spans="1:9" ht="24.95" customHeight="1">
      <c r="A402" s="4">
        <f t="shared" si="14"/>
        <v>263</v>
      </c>
      <c r="B402" s="2"/>
      <c r="C402" s="3"/>
      <c r="D402" s="4"/>
      <c r="E402" s="5"/>
      <c r="F402" s="6"/>
      <c r="G402" s="7"/>
      <c r="H402" s="25"/>
      <c r="I402" s="25"/>
    </row>
    <row r="403" spans="1:9" ht="24.95" customHeight="1">
      <c r="A403" s="4">
        <f t="shared" si="14"/>
        <v>264</v>
      </c>
      <c r="B403" s="2"/>
      <c r="C403" s="3"/>
      <c r="D403" s="4"/>
      <c r="E403" s="5"/>
      <c r="F403" s="6"/>
      <c r="G403" s="7"/>
      <c r="H403" s="25"/>
      <c r="I403" s="25"/>
    </row>
    <row r="404" spans="1:9" ht="24.95" customHeight="1">
      <c r="A404" s="4">
        <f t="shared" si="14"/>
        <v>265</v>
      </c>
      <c r="B404" s="2"/>
      <c r="C404" s="3"/>
      <c r="D404" s="4"/>
      <c r="E404" s="5"/>
      <c r="F404" s="6"/>
      <c r="G404" s="7"/>
      <c r="H404" s="25"/>
      <c r="I404" s="25"/>
    </row>
    <row r="405" spans="1:9" ht="24.95" customHeight="1">
      <c r="A405" s="4">
        <f t="shared" si="14"/>
        <v>266</v>
      </c>
      <c r="B405" s="2"/>
      <c r="C405" s="3"/>
      <c r="D405" s="4"/>
      <c r="E405" s="5"/>
      <c r="F405" s="6"/>
      <c r="G405" s="7"/>
      <c r="H405" s="25"/>
      <c r="I405" s="25"/>
    </row>
    <row r="406" spans="1:9" ht="24.95" customHeight="1">
      <c r="A406" s="4">
        <f t="shared" si="14"/>
        <v>267</v>
      </c>
      <c r="B406" s="2"/>
      <c r="C406" s="3"/>
      <c r="D406" s="4"/>
      <c r="E406" s="5"/>
      <c r="F406" s="6"/>
      <c r="G406" s="7"/>
      <c r="H406" s="25"/>
      <c r="I406" s="25"/>
    </row>
    <row r="407" spans="1:9" ht="24.95" customHeight="1">
      <c r="A407" s="4">
        <f t="shared" si="14"/>
        <v>268</v>
      </c>
      <c r="B407" s="2"/>
      <c r="C407" s="3"/>
      <c r="D407" s="4"/>
      <c r="E407" s="5"/>
      <c r="F407" s="6"/>
      <c r="G407" s="7"/>
      <c r="H407" s="25"/>
      <c r="I407" s="25"/>
    </row>
    <row r="408" spans="1:9" ht="24.95" customHeight="1">
      <c r="A408" s="4">
        <f t="shared" si="14"/>
        <v>269</v>
      </c>
      <c r="B408" s="2"/>
      <c r="C408" s="3"/>
      <c r="D408" s="4"/>
      <c r="E408" s="5"/>
      <c r="F408" s="6"/>
      <c r="G408" s="7"/>
      <c r="H408" s="25"/>
      <c r="I408" s="25"/>
    </row>
    <row r="409" spans="1:9" ht="24.95" customHeight="1">
      <c r="A409" s="4">
        <f t="shared" si="14"/>
        <v>270</v>
      </c>
      <c r="B409" s="2"/>
      <c r="C409" s="3"/>
      <c r="D409" s="4"/>
      <c r="E409" s="5"/>
      <c r="F409" s="6"/>
      <c r="G409" s="7"/>
      <c r="H409" s="25"/>
      <c r="I409" s="25"/>
    </row>
    <row r="410" spans="1:9" ht="24.95" customHeight="1">
      <c r="A410" s="4">
        <f t="shared" si="14"/>
        <v>271</v>
      </c>
      <c r="B410" s="2"/>
      <c r="C410" s="3"/>
      <c r="D410" s="4"/>
      <c r="E410" s="5"/>
      <c r="F410" s="6"/>
      <c r="G410" s="7"/>
      <c r="H410" s="25"/>
      <c r="I410" s="25"/>
    </row>
    <row r="411" spans="1:9" ht="24.95" customHeight="1">
      <c r="A411" s="4">
        <f t="shared" si="14"/>
        <v>272</v>
      </c>
      <c r="B411" s="2"/>
      <c r="C411" s="3"/>
      <c r="D411" s="4"/>
      <c r="E411" s="5"/>
      <c r="F411" s="6"/>
      <c r="G411" s="7"/>
      <c r="H411" s="25"/>
      <c r="I411" s="25"/>
    </row>
    <row r="412" spans="1:9" ht="24.95" customHeight="1">
      <c r="A412" s="4">
        <f t="shared" si="14"/>
        <v>273</v>
      </c>
      <c r="B412" s="2"/>
      <c r="C412" s="3"/>
      <c r="D412" s="4"/>
      <c r="E412" s="5"/>
      <c r="F412" s="6"/>
      <c r="G412" s="7"/>
      <c r="H412" s="25"/>
      <c r="I412" s="25"/>
    </row>
    <row r="413" spans="1:9" ht="24.95" customHeight="1">
      <c r="A413" s="4">
        <f t="shared" si="14"/>
        <v>274</v>
      </c>
      <c r="B413" s="2"/>
      <c r="C413" s="3"/>
      <c r="D413" s="4"/>
      <c r="E413" s="5"/>
      <c r="F413" s="6"/>
      <c r="G413" s="7"/>
      <c r="H413" s="25"/>
      <c r="I413" s="25"/>
    </row>
    <row r="414" spans="1:9" ht="24.95" customHeight="1">
      <c r="A414" s="4">
        <f t="shared" si="14"/>
        <v>275</v>
      </c>
      <c r="B414" s="2"/>
      <c r="C414" s="3"/>
      <c r="D414" s="4"/>
      <c r="E414" s="5"/>
      <c r="F414" s="6"/>
      <c r="G414" s="7"/>
      <c r="H414" s="25"/>
      <c r="I414" s="25"/>
    </row>
    <row r="415" spans="1:9" ht="24.95" customHeight="1">
      <c r="A415" s="4">
        <f t="shared" si="14"/>
        <v>276</v>
      </c>
      <c r="B415" s="2"/>
      <c r="C415" s="3"/>
      <c r="D415" s="4"/>
      <c r="E415" s="5"/>
      <c r="F415" s="6"/>
      <c r="G415" s="7"/>
      <c r="H415" s="25"/>
      <c r="I415" s="25"/>
    </row>
    <row r="416" spans="1:9" ht="24.95" customHeight="1">
      <c r="A416" s="4">
        <f t="shared" si="14"/>
        <v>277</v>
      </c>
      <c r="B416" s="2"/>
      <c r="C416" s="3"/>
      <c r="D416" s="4"/>
      <c r="E416" s="5"/>
      <c r="F416" s="6"/>
      <c r="G416" s="7"/>
      <c r="H416" s="25"/>
      <c r="I416" s="25"/>
    </row>
    <row r="417" spans="1:9" ht="24.95" customHeight="1">
      <c r="A417" s="4">
        <f t="shared" si="14"/>
        <v>278</v>
      </c>
      <c r="B417" s="2"/>
      <c r="C417" s="3"/>
      <c r="D417" s="4"/>
      <c r="E417" s="5"/>
      <c r="F417" s="6"/>
      <c r="G417" s="7"/>
      <c r="H417" s="25"/>
      <c r="I417" s="25"/>
    </row>
    <row r="418" spans="1:9" ht="24.95" customHeight="1">
      <c r="A418" s="4">
        <f t="shared" si="14"/>
        <v>279</v>
      </c>
      <c r="B418" s="2"/>
      <c r="C418" s="3"/>
      <c r="D418" s="4"/>
      <c r="E418" s="5"/>
      <c r="F418" s="6"/>
      <c r="G418" s="7"/>
      <c r="H418" s="25"/>
      <c r="I418" s="25"/>
    </row>
    <row r="419" spans="1:9" ht="24.95" customHeight="1">
      <c r="A419" s="4">
        <f t="shared" si="14"/>
        <v>280</v>
      </c>
      <c r="B419" s="2"/>
      <c r="C419" s="3"/>
      <c r="D419" s="4"/>
      <c r="E419" s="5"/>
      <c r="F419" s="6"/>
      <c r="G419" s="7"/>
      <c r="H419" s="25"/>
      <c r="I419" s="25"/>
    </row>
    <row r="420" spans="1:9" ht="24.95" customHeight="1">
      <c r="A420" s="4">
        <f t="shared" si="14"/>
        <v>281</v>
      </c>
      <c r="B420" s="2"/>
      <c r="C420" s="3"/>
      <c r="D420" s="4"/>
      <c r="E420" s="5"/>
      <c r="F420" s="6"/>
      <c r="G420" s="7"/>
      <c r="H420" s="25"/>
      <c r="I420" s="25"/>
    </row>
    <row r="421" spans="1:9" ht="24.95" customHeight="1">
      <c r="A421" s="4">
        <f t="shared" si="14"/>
        <v>282</v>
      </c>
      <c r="B421" s="2"/>
      <c r="C421" s="3"/>
      <c r="D421" s="4"/>
      <c r="E421" s="5"/>
      <c r="F421" s="6"/>
      <c r="G421" s="7"/>
      <c r="H421" s="25"/>
      <c r="I421" s="25"/>
    </row>
    <row r="422" spans="1:9" ht="24.95" customHeight="1">
      <c r="A422" s="4">
        <f t="shared" si="14"/>
        <v>283</v>
      </c>
      <c r="B422" s="2"/>
      <c r="C422" s="3"/>
      <c r="D422" s="4"/>
      <c r="E422" s="5"/>
      <c r="F422" s="6"/>
      <c r="G422" s="7"/>
      <c r="H422" s="25"/>
      <c r="I422" s="25"/>
    </row>
    <row r="423" spans="1:9" ht="24.95" customHeight="1">
      <c r="A423" s="4">
        <f t="shared" si="14"/>
        <v>284</v>
      </c>
      <c r="B423" s="2"/>
      <c r="C423" s="3"/>
      <c r="D423" s="4"/>
      <c r="E423" s="5"/>
      <c r="F423" s="6"/>
      <c r="G423" s="7"/>
      <c r="H423" s="25"/>
      <c r="I423" s="25"/>
    </row>
    <row r="424" spans="1:9" ht="24.95" customHeight="1">
      <c r="A424" s="4">
        <f t="shared" si="14"/>
        <v>285</v>
      </c>
      <c r="B424" s="2"/>
      <c r="C424" s="3"/>
      <c r="D424" s="4"/>
      <c r="E424" s="5"/>
      <c r="F424" s="6"/>
      <c r="G424" s="7"/>
      <c r="H424" s="25"/>
      <c r="I424" s="25"/>
    </row>
    <row r="425" spans="1:9" ht="24.95" customHeight="1">
      <c r="A425" s="4">
        <f t="shared" si="14"/>
        <v>286</v>
      </c>
      <c r="B425" s="2"/>
      <c r="C425" s="3"/>
      <c r="D425" s="4"/>
      <c r="E425" s="5"/>
      <c r="F425" s="6"/>
      <c r="G425" s="7"/>
      <c r="H425" s="25"/>
      <c r="I425" s="25"/>
    </row>
    <row r="426" spans="1:9" ht="24.95" customHeight="1">
      <c r="A426" s="4">
        <f t="shared" si="14"/>
        <v>287</v>
      </c>
      <c r="B426" s="2"/>
      <c r="C426" s="3"/>
      <c r="D426" s="4"/>
      <c r="E426" s="5"/>
      <c r="F426" s="6"/>
      <c r="G426" s="7"/>
      <c r="H426" s="25"/>
      <c r="I426" s="25"/>
    </row>
    <row r="427" spans="1:9" ht="24.95" customHeight="1">
      <c r="A427" s="4">
        <f t="shared" si="14"/>
        <v>288</v>
      </c>
      <c r="B427" s="2"/>
      <c r="C427" s="3"/>
      <c r="D427" s="4"/>
      <c r="E427" s="5"/>
      <c r="F427" s="6"/>
      <c r="G427" s="7"/>
      <c r="H427" s="25"/>
      <c r="I427" s="25"/>
    </row>
    <row r="428" spans="1:9" ht="24.95" customHeight="1">
      <c r="A428" s="4">
        <f t="shared" si="14"/>
        <v>289</v>
      </c>
      <c r="B428" s="2"/>
      <c r="C428" s="3"/>
      <c r="D428" s="4"/>
      <c r="E428" s="5"/>
      <c r="F428" s="6"/>
      <c r="G428" s="7"/>
      <c r="H428" s="25"/>
      <c r="I428" s="25"/>
    </row>
    <row r="429" spans="1:9" ht="24.95" customHeight="1">
      <c r="A429" s="4">
        <f t="shared" si="14"/>
        <v>290</v>
      </c>
      <c r="B429" s="2"/>
      <c r="C429" s="3"/>
      <c r="D429" s="4"/>
      <c r="E429" s="5"/>
      <c r="F429" s="6"/>
      <c r="G429" s="7"/>
      <c r="H429" s="25"/>
      <c r="I429" s="25"/>
    </row>
    <row r="430" spans="1:9" ht="24.95" customHeight="1">
      <c r="A430" s="4">
        <f t="shared" si="14"/>
        <v>291</v>
      </c>
      <c r="B430" s="2"/>
      <c r="C430" s="3"/>
      <c r="D430" s="4"/>
      <c r="E430" s="5"/>
      <c r="F430" s="6"/>
      <c r="G430" s="7"/>
      <c r="H430" s="25"/>
      <c r="I430" s="25"/>
    </row>
    <row r="431" spans="1:9" ht="24.95" customHeight="1">
      <c r="A431" s="4">
        <f t="shared" si="14"/>
        <v>292</v>
      </c>
      <c r="B431" s="2"/>
      <c r="C431" s="3"/>
      <c r="D431" s="4"/>
      <c r="E431" s="5"/>
      <c r="F431" s="6"/>
      <c r="G431" s="7"/>
      <c r="H431" s="25"/>
      <c r="I431" s="25"/>
    </row>
    <row r="432" spans="1:9" ht="24.95" customHeight="1">
      <c r="A432" s="4">
        <f t="shared" si="14"/>
        <v>293</v>
      </c>
      <c r="B432" s="2"/>
      <c r="C432" s="3"/>
      <c r="D432" s="4"/>
      <c r="E432" s="5"/>
      <c r="F432" s="6"/>
      <c r="G432" s="7"/>
      <c r="H432" s="25"/>
      <c r="I432" s="25"/>
    </row>
    <row r="433" spans="1:9" ht="24.95" customHeight="1">
      <c r="A433" s="4">
        <f t="shared" si="14"/>
        <v>294</v>
      </c>
      <c r="B433" s="2"/>
      <c r="C433" s="3"/>
      <c r="D433" s="4"/>
      <c r="E433" s="5"/>
      <c r="F433" s="6"/>
      <c r="G433" s="7"/>
      <c r="H433" s="25"/>
      <c r="I433" s="25"/>
    </row>
    <row r="434" spans="1:9" ht="24.95" customHeight="1">
      <c r="A434" s="4">
        <f t="shared" si="14"/>
        <v>295</v>
      </c>
      <c r="B434" s="2"/>
      <c r="C434" s="3"/>
      <c r="D434" s="4"/>
      <c r="E434" s="5"/>
      <c r="F434" s="6"/>
      <c r="G434" s="7"/>
      <c r="H434" s="25"/>
      <c r="I434" s="25"/>
    </row>
    <row r="435" spans="1:9" ht="24.95" customHeight="1">
      <c r="A435" s="4">
        <f t="shared" si="14"/>
        <v>296</v>
      </c>
      <c r="B435" s="2"/>
      <c r="C435" s="3"/>
      <c r="D435" s="4"/>
      <c r="E435" s="5"/>
      <c r="F435" s="6"/>
      <c r="G435" s="7"/>
      <c r="H435" s="25"/>
      <c r="I435" s="25"/>
    </row>
    <row r="436" spans="1:9" ht="24.95" customHeight="1">
      <c r="A436" s="4">
        <f t="shared" si="14"/>
        <v>297</v>
      </c>
      <c r="B436" s="2"/>
      <c r="C436" s="3"/>
      <c r="D436" s="4"/>
      <c r="E436" s="5"/>
      <c r="F436" s="6"/>
      <c r="G436" s="7"/>
      <c r="H436" s="25"/>
      <c r="I436" s="25"/>
    </row>
    <row r="437" spans="1:9" ht="24.95" customHeight="1">
      <c r="A437" s="4">
        <f t="shared" si="14"/>
        <v>298</v>
      </c>
      <c r="B437" s="2"/>
      <c r="C437" s="3"/>
      <c r="D437" s="4"/>
      <c r="E437" s="5"/>
      <c r="F437" s="6"/>
      <c r="G437" s="7"/>
      <c r="H437" s="25"/>
      <c r="I437" s="25"/>
    </row>
    <row r="438" spans="1:9" ht="24.95" customHeight="1">
      <c r="A438" s="4">
        <f t="shared" si="14"/>
        <v>299</v>
      </c>
      <c r="B438" s="2"/>
      <c r="C438" s="3"/>
      <c r="D438" s="4"/>
      <c r="E438" s="5"/>
      <c r="F438" s="6"/>
      <c r="G438" s="7"/>
      <c r="H438" s="25"/>
      <c r="I438" s="25"/>
    </row>
    <row r="439" spans="1:9" ht="24.95" customHeight="1">
      <c r="A439" s="4">
        <f t="shared" si="14"/>
        <v>300</v>
      </c>
      <c r="B439" s="2"/>
      <c r="C439" s="3"/>
      <c r="D439" s="4"/>
      <c r="E439" s="5"/>
      <c r="F439" s="6"/>
      <c r="G439" s="7"/>
      <c r="H439" s="25"/>
      <c r="I439" s="25"/>
    </row>
    <row r="440" spans="1:9" ht="24.95" customHeight="1">
      <c r="A440" s="4">
        <f t="shared" si="14"/>
        <v>301</v>
      </c>
      <c r="B440" s="2"/>
      <c r="C440" s="3"/>
      <c r="D440" s="4"/>
      <c r="E440" s="5"/>
      <c r="F440" s="6"/>
      <c r="G440" s="7"/>
      <c r="H440" s="25"/>
      <c r="I440" s="25"/>
    </row>
    <row r="441" spans="1:9" ht="24.95" customHeight="1">
      <c r="A441" s="4">
        <f t="shared" si="14"/>
        <v>302</v>
      </c>
      <c r="B441" s="2"/>
      <c r="C441" s="3"/>
      <c r="D441" s="4"/>
      <c r="E441" s="5"/>
      <c r="F441" s="6"/>
      <c r="G441" s="7"/>
      <c r="H441" s="25"/>
      <c r="I441" s="25"/>
    </row>
    <row r="442" spans="1:9" ht="24.95" customHeight="1">
      <c r="A442" s="4">
        <f t="shared" si="14"/>
        <v>303</v>
      </c>
      <c r="B442" s="2"/>
      <c r="C442" s="3"/>
      <c r="D442" s="4"/>
      <c r="E442" s="5"/>
      <c r="F442" s="6"/>
      <c r="G442" s="7"/>
      <c r="H442" s="25"/>
      <c r="I442" s="25"/>
    </row>
    <row r="443" spans="1:9" ht="24.95" customHeight="1">
      <c r="A443" s="4">
        <f t="shared" si="14"/>
        <v>304</v>
      </c>
      <c r="B443" s="2"/>
      <c r="C443" s="3"/>
      <c r="D443" s="4"/>
      <c r="E443" s="5"/>
      <c r="F443" s="6"/>
      <c r="G443" s="7"/>
      <c r="H443" s="25"/>
      <c r="I443" s="25"/>
    </row>
    <row r="444" spans="1:9" ht="24.95" customHeight="1">
      <c r="A444" s="4">
        <f t="shared" si="14"/>
        <v>305</v>
      </c>
      <c r="B444" s="2"/>
      <c r="C444" s="3"/>
      <c r="D444" s="4"/>
      <c r="E444" s="5"/>
      <c r="F444" s="6"/>
      <c r="G444" s="7"/>
      <c r="H444" s="25"/>
      <c r="I444" s="25"/>
    </row>
    <row r="445" spans="1:9" ht="24.95" customHeight="1">
      <c r="A445" s="4">
        <f t="shared" si="14"/>
        <v>306</v>
      </c>
      <c r="B445" s="2"/>
      <c r="C445" s="3"/>
      <c r="D445" s="4"/>
      <c r="E445" s="5"/>
      <c r="F445" s="6"/>
      <c r="G445" s="7"/>
      <c r="H445" s="25"/>
      <c r="I445" s="25"/>
    </row>
    <row r="446" spans="1:9" ht="24.95" customHeight="1">
      <c r="A446" s="4">
        <f t="shared" si="14"/>
        <v>307</v>
      </c>
      <c r="B446" s="2"/>
      <c r="C446" s="3"/>
      <c r="D446" s="4"/>
      <c r="E446" s="5"/>
      <c r="F446" s="6"/>
      <c r="G446" s="7"/>
      <c r="H446" s="25"/>
      <c r="I446" s="25"/>
    </row>
    <row r="447" spans="1:9" ht="24.95" customHeight="1">
      <c r="A447" s="4">
        <f t="shared" si="14"/>
        <v>308</v>
      </c>
      <c r="B447" s="2"/>
      <c r="C447" s="3"/>
      <c r="D447" s="4"/>
      <c r="E447" s="5"/>
      <c r="F447" s="6"/>
      <c r="G447" s="7"/>
      <c r="H447" s="25"/>
      <c r="I447" s="25"/>
    </row>
    <row r="448" spans="1:9" ht="24.95" customHeight="1">
      <c r="A448" s="4">
        <f t="shared" ref="A448:A507" si="15">+A447+1</f>
        <v>309</v>
      </c>
      <c r="B448" s="2"/>
      <c r="C448" s="3"/>
      <c r="D448" s="4"/>
      <c r="E448" s="5"/>
      <c r="F448" s="6"/>
      <c r="G448" s="7"/>
      <c r="H448" s="25"/>
      <c r="I448" s="25"/>
    </row>
    <row r="449" spans="1:9" ht="24.95" customHeight="1">
      <c r="A449" s="4">
        <f t="shared" si="15"/>
        <v>310</v>
      </c>
      <c r="B449" s="2"/>
      <c r="C449" s="3"/>
      <c r="D449" s="4"/>
      <c r="E449" s="5"/>
      <c r="F449" s="6"/>
      <c r="G449" s="7"/>
      <c r="H449" s="25"/>
      <c r="I449" s="25"/>
    </row>
    <row r="450" spans="1:9" ht="24.95" customHeight="1">
      <c r="A450" s="4">
        <f t="shared" si="15"/>
        <v>311</v>
      </c>
      <c r="B450" s="2"/>
      <c r="C450" s="3"/>
      <c r="D450" s="4"/>
      <c r="E450" s="5"/>
      <c r="F450" s="6"/>
      <c r="G450" s="7"/>
      <c r="H450" s="25"/>
      <c r="I450" s="25"/>
    </row>
    <row r="451" spans="1:9" ht="24.95" customHeight="1">
      <c r="A451" s="4">
        <f t="shared" si="15"/>
        <v>312</v>
      </c>
      <c r="B451" s="2"/>
      <c r="C451" s="3"/>
      <c r="D451" s="4"/>
      <c r="E451" s="5"/>
      <c r="F451" s="6"/>
      <c r="G451" s="7"/>
      <c r="H451" s="25"/>
      <c r="I451" s="25"/>
    </row>
    <row r="452" spans="1:9" ht="24.95" customHeight="1">
      <c r="A452" s="4">
        <f t="shared" si="15"/>
        <v>313</v>
      </c>
      <c r="B452" s="2"/>
      <c r="C452" s="3"/>
      <c r="D452" s="4"/>
      <c r="E452" s="5"/>
      <c r="F452" s="6"/>
      <c r="G452" s="7"/>
      <c r="H452" s="25"/>
      <c r="I452" s="25"/>
    </row>
    <row r="453" spans="1:9" ht="24.95" customHeight="1">
      <c r="A453" s="4">
        <f t="shared" si="15"/>
        <v>314</v>
      </c>
      <c r="B453" s="2"/>
      <c r="C453" s="3"/>
      <c r="D453" s="4"/>
      <c r="E453" s="5"/>
      <c r="F453" s="6"/>
      <c r="G453" s="7"/>
      <c r="H453" s="25"/>
      <c r="I453" s="25"/>
    </row>
    <row r="454" spans="1:9" ht="24.95" customHeight="1">
      <c r="A454" s="4">
        <f t="shared" si="15"/>
        <v>315</v>
      </c>
      <c r="B454" s="2"/>
      <c r="C454" s="3"/>
      <c r="D454" s="4"/>
      <c r="E454" s="5"/>
      <c r="F454" s="6"/>
      <c r="G454" s="7"/>
      <c r="H454" s="25"/>
      <c r="I454" s="25"/>
    </row>
    <row r="455" spans="1:9" ht="24.95" customHeight="1">
      <c r="A455" s="4">
        <f t="shared" si="15"/>
        <v>316</v>
      </c>
      <c r="B455" s="2"/>
      <c r="C455" s="3"/>
      <c r="D455" s="4"/>
      <c r="E455" s="5"/>
      <c r="F455" s="6"/>
      <c r="G455" s="7"/>
      <c r="H455" s="25"/>
      <c r="I455" s="25"/>
    </row>
    <row r="456" spans="1:9" ht="24.95" customHeight="1">
      <c r="A456" s="4">
        <f t="shared" si="15"/>
        <v>317</v>
      </c>
      <c r="B456" s="2"/>
      <c r="C456" s="3"/>
      <c r="D456" s="4"/>
      <c r="E456" s="5"/>
      <c r="F456" s="6"/>
      <c r="G456" s="7"/>
      <c r="H456" s="25"/>
      <c r="I456" s="25"/>
    </row>
    <row r="457" spans="1:9" ht="24.95" customHeight="1">
      <c r="A457" s="4">
        <f t="shared" si="15"/>
        <v>318</v>
      </c>
      <c r="B457" s="2"/>
      <c r="C457" s="3"/>
      <c r="D457" s="4"/>
      <c r="E457" s="5"/>
      <c r="F457" s="6"/>
      <c r="G457" s="7"/>
      <c r="H457" s="25"/>
      <c r="I457" s="25"/>
    </row>
    <row r="458" spans="1:9" ht="24.95" customHeight="1">
      <c r="A458" s="4">
        <f t="shared" si="15"/>
        <v>319</v>
      </c>
      <c r="B458" s="2"/>
      <c r="C458" s="3"/>
      <c r="D458" s="4"/>
      <c r="E458" s="5"/>
      <c r="F458" s="6"/>
      <c r="G458" s="7"/>
      <c r="H458" s="25"/>
      <c r="I458" s="25"/>
    </row>
    <row r="459" spans="1:9" ht="24.95" customHeight="1">
      <c r="A459" s="4">
        <f t="shared" si="15"/>
        <v>320</v>
      </c>
      <c r="B459" s="2"/>
      <c r="C459" s="3"/>
      <c r="D459" s="4"/>
      <c r="E459" s="5"/>
      <c r="F459" s="6"/>
      <c r="G459" s="7"/>
      <c r="H459" s="25"/>
      <c r="I459" s="25"/>
    </row>
    <row r="460" spans="1:9" ht="24.95" customHeight="1">
      <c r="A460" s="4">
        <f t="shared" si="15"/>
        <v>321</v>
      </c>
      <c r="B460" s="2"/>
      <c r="C460" s="3"/>
      <c r="D460" s="4"/>
      <c r="E460" s="5"/>
      <c r="F460" s="6"/>
      <c r="G460" s="7"/>
      <c r="H460" s="25"/>
      <c r="I460" s="25"/>
    </row>
    <row r="461" spans="1:9" ht="24.95" customHeight="1">
      <c r="A461" s="4">
        <f t="shared" si="15"/>
        <v>322</v>
      </c>
      <c r="B461" s="2"/>
      <c r="C461" s="3"/>
      <c r="D461" s="4"/>
      <c r="E461" s="5"/>
      <c r="F461" s="6"/>
      <c r="G461" s="7"/>
      <c r="H461" s="25"/>
      <c r="I461" s="25"/>
    </row>
    <row r="462" spans="1:9" ht="24.95" customHeight="1">
      <c r="A462" s="4">
        <f t="shared" si="15"/>
        <v>323</v>
      </c>
      <c r="B462" s="2"/>
      <c r="C462" s="3"/>
      <c r="D462" s="4"/>
      <c r="E462" s="5"/>
      <c r="F462" s="6"/>
      <c r="G462" s="7"/>
      <c r="H462" s="25"/>
      <c r="I462" s="25"/>
    </row>
    <row r="463" spans="1:9" ht="24.95" customHeight="1">
      <c r="A463" s="4">
        <f t="shared" si="15"/>
        <v>324</v>
      </c>
      <c r="B463" s="2"/>
      <c r="C463" s="3"/>
      <c r="D463" s="4"/>
      <c r="E463" s="5"/>
      <c r="F463" s="6"/>
      <c r="G463" s="7"/>
      <c r="H463" s="25"/>
      <c r="I463" s="25"/>
    </row>
    <row r="464" spans="1:9" ht="24.95" customHeight="1">
      <c r="A464" s="4">
        <f t="shared" si="15"/>
        <v>325</v>
      </c>
      <c r="B464" s="2"/>
      <c r="C464" s="3"/>
      <c r="D464" s="4"/>
      <c r="E464" s="5"/>
      <c r="F464" s="6"/>
      <c r="G464" s="7"/>
      <c r="H464" s="25"/>
      <c r="I464" s="25"/>
    </row>
    <row r="465" spans="1:9" ht="24.95" customHeight="1">
      <c r="A465" s="4">
        <f t="shared" si="15"/>
        <v>326</v>
      </c>
      <c r="B465" s="2"/>
      <c r="C465" s="3"/>
      <c r="D465" s="4"/>
      <c r="E465" s="5"/>
      <c r="F465" s="6"/>
      <c r="G465" s="7"/>
      <c r="H465" s="25"/>
      <c r="I465" s="25"/>
    </row>
    <row r="466" spans="1:9" ht="24.95" customHeight="1">
      <c r="A466" s="4">
        <f t="shared" si="15"/>
        <v>327</v>
      </c>
      <c r="B466" s="2"/>
      <c r="C466" s="3"/>
      <c r="D466" s="4"/>
      <c r="E466" s="5"/>
      <c r="F466" s="6"/>
      <c r="G466" s="7"/>
      <c r="H466" s="25"/>
      <c r="I466" s="25"/>
    </row>
    <row r="467" spans="1:9" ht="24.95" customHeight="1">
      <c r="A467" s="4">
        <f t="shared" si="15"/>
        <v>328</v>
      </c>
      <c r="B467" s="2"/>
      <c r="C467" s="3"/>
      <c r="D467" s="4"/>
      <c r="E467" s="5"/>
      <c r="F467" s="6"/>
      <c r="G467" s="7"/>
      <c r="H467" s="25"/>
      <c r="I467" s="25"/>
    </row>
    <row r="468" spans="1:9" ht="24.95" customHeight="1">
      <c r="A468" s="4">
        <f t="shared" si="15"/>
        <v>329</v>
      </c>
      <c r="B468" s="2"/>
      <c r="C468" s="3"/>
      <c r="D468" s="4"/>
      <c r="E468" s="5"/>
      <c r="F468" s="6"/>
      <c r="G468" s="7"/>
      <c r="H468" s="25"/>
      <c r="I468" s="25"/>
    </row>
    <row r="469" spans="1:9" ht="24.95" customHeight="1">
      <c r="A469" s="4">
        <f t="shared" si="15"/>
        <v>330</v>
      </c>
      <c r="B469" s="2"/>
      <c r="C469" s="3"/>
      <c r="D469" s="4"/>
      <c r="E469" s="5"/>
      <c r="F469" s="6"/>
      <c r="G469" s="7"/>
      <c r="H469" s="25"/>
      <c r="I469" s="25"/>
    </row>
    <row r="470" spans="1:9" ht="24.95" customHeight="1">
      <c r="A470" s="4">
        <f t="shared" si="15"/>
        <v>331</v>
      </c>
      <c r="B470" s="2"/>
      <c r="C470" s="3"/>
      <c r="D470" s="4"/>
      <c r="E470" s="5"/>
      <c r="F470" s="6"/>
      <c r="G470" s="7"/>
      <c r="H470" s="25"/>
      <c r="I470" s="25"/>
    </row>
    <row r="471" spans="1:9" ht="24.95" customHeight="1">
      <c r="A471" s="4">
        <f t="shared" si="15"/>
        <v>332</v>
      </c>
      <c r="B471" s="2"/>
      <c r="C471" s="3"/>
      <c r="D471" s="4"/>
      <c r="E471" s="5"/>
      <c r="F471" s="6"/>
      <c r="G471" s="7"/>
      <c r="H471" s="25"/>
      <c r="I471" s="25"/>
    </row>
    <row r="472" spans="1:9" ht="24.95" customHeight="1">
      <c r="A472" s="4">
        <f t="shared" si="15"/>
        <v>333</v>
      </c>
      <c r="B472" s="2"/>
      <c r="C472" s="3"/>
      <c r="D472" s="4"/>
      <c r="E472" s="5"/>
      <c r="F472" s="6"/>
      <c r="G472" s="7"/>
      <c r="H472" s="25"/>
      <c r="I472" s="25"/>
    </row>
    <row r="473" spans="1:9" ht="24.95" customHeight="1">
      <c r="A473" s="4">
        <f t="shared" si="15"/>
        <v>334</v>
      </c>
      <c r="B473" s="2"/>
      <c r="C473" s="3"/>
      <c r="D473" s="4"/>
      <c r="E473" s="5"/>
      <c r="F473" s="6"/>
      <c r="G473" s="7"/>
      <c r="H473" s="25"/>
      <c r="I473" s="25"/>
    </row>
    <row r="474" spans="1:9" ht="24.95" customHeight="1">
      <c r="A474" s="4">
        <f t="shared" si="15"/>
        <v>335</v>
      </c>
      <c r="B474" s="2"/>
      <c r="C474" s="3"/>
      <c r="D474" s="4"/>
      <c r="E474" s="5"/>
      <c r="F474" s="6"/>
      <c r="G474" s="7"/>
      <c r="H474" s="25"/>
      <c r="I474" s="25"/>
    </row>
    <row r="475" spans="1:9" ht="24.95" customHeight="1">
      <c r="A475" s="4">
        <f t="shared" si="15"/>
        <v>336</v>
      </c>
      <c r="B475" s="2"/>
      <c r="C475" s="3"/>
      <c r="D475" s="4"/>
      <c r="E475" s="5"/>
      <c r="F475" s="6"/>
      <c r="G475" s="7"/>
      <c r="H475" s="25"/>
      <c r="I475" s="25"/>
    </row>
    <row r="476" spans="1:9" ht="24.95" customHeight="1">
      <c r="A476" s="4">
        <f t="shared" si="15"/>
        <v>337</v>
      </c>
      <c r="B476" s="2"/>
      <c r="C476" s="3"/>
      <c r="D476" s="4"/>
      <c r="E476" s="5"/>
      <c r="F476" s="6"/>
      <c r="G476" s="7"/>
      <c r="H476" s="25"/>
      <c r="I476" s="25"/>
    </row>
    <row r="477" spans="1:9" ht="24.95" customHeight="1">
      <c r="A477" s="4">
        <f t="shared" si="15"/>
        <v>338</v>
      </c>
      <c r="B477" s="2"/>
      <c r="C477" s="3"/>
      <c r="D477" s="4"/>
      <c r="E477" s="5"/>
      <c r="F477" s="6"/>
      <c r="G477" s="7"/>
      <c r="H477" s="25"/>
      <c r="I477" s="25"/>
    </row>
    <row r="478" spans="1:9" ht="24.95" customHeight="1">
      <c r="A478" s="4">
        <f t="shared" si="15"/>
        <v>339</v>
      </c>
      <c r="B478" s="2"/>
      <c r="C478" s="3"/>
      <c r="D478" s="4"/>
      <c r="E478" s="5"/>
      <c r="F478" s="6"/>
      <c r="G478" s="7"/>
      <c r="H478" s="25"/>
      <c r="I478" s="25"/>
    </row>
    <row r="479" spans="1:9" ht="24.95" customHeight="1">
      <c r="A479" s="4">
        <f t="shared" si="15"/>
        <v>340</v>
      </c>
      <c r="B479" s="2"/>
      <c r="C479" s="3"/>
      <c r="D479" s="4"/>
      <c r="E479" s="5"/>
      <c r="F479" s="6"/>
      <c r="G479" s="7"/>
      <c r="H479" s="25"/>
      <c r="I479" s="25"/>
    </row>
    <row r="480" spans="1:9" ht="24.95" customHeight="1">
      <c r="A480" s="4">
        <f t="shared" si="15"/>
        <v>341</v>
      </c>
      <c r="B480" s="2"/>
      <c r="C480" s="3"/>
      <c r="D480" s="4"/>
      <c r="E480" s="5"/>
      <c r="F480" s="6"/>
      <c r="G480" s="7"/>
      <c r="H480" s="25"/>
      <c r="I480" s="25"/>
    </row>
    <row r="481" spans="1:9" ht="24.95" customHeight="1">
      <c r="A481" s="4">
        <f t="shared" si="15"/>
        <v>342</v>
      </c>
      <c r="B481" s="2"/>
      <c r="C481" s="3"/>
      <c r="D481" s="4"/>
      <c r="E481" s="5"/>
      <c r="F481" s="6"/>
      <c r="G481" s="7"/>
      <c r="H481" s="25"/>
      <c r="I481" s="25"/>
    </row>
    <row r="482" spans="1:9" ht="24.95" customHeight="1">
      <c r="A482" s="4">
        <f t="shared" si="15"/>
        <v>343</v>
      </c>
      <c r="B482" s="2"/>
      <c r="C482" s="3"/>
      <c r="D482" s="4"/>
      <c r="E482" s="5"/>
      <c r="F482" s="6"/>
      <c r="G482" s="7"/>
      <c r="H482" s="25"/>
      <c r="I482" s="25"/>
    </row>
    <row r="483" spans="1:9" ht="24.95" customHeight="1">
      <c r="A483" s="4">
        <f t="shared" si="15"/>
        <v>344</v>
      </c>
      <c r="B483" s="2"/>
      <c r="C483" s="3"/>
      <c r="D483" s="4"/>
      <c r="E483" s="5"/>
      <c r="F483" s="6"/>
      <c r="G483" s="7"/>
      <c r="H483" s="25"/>
      <c r="I483" s="25"/>
    </row>
    <row r="484" spans="1:9" ht="24.95" customHeight="1">
      <c r="A484" s="4">
        <f t="shared" si="15"/>
        <v>345</v>
      </c>
      <c r="B484" s="2"/>
      <c r="C484" s="3"/>
      <c r="D484" s="4"/>
      <c r="E484" s="5"/>
      <c r="F484" s="6"/>
      <c r="G484" s="7"/>
      <c r="H484" s="25"/>
      <c r="I484" s="25"/>
    </row>
    <row r="485" spans="1:9" ht="24.95" customHeight="1">
      <c r="A485" s="4">
        <f t="shared" si="15"/>
        <v>346</v>
      </c>
      <c r="B485" s="2"/>
      <c r="C485" s="3"/>
      <c r="D485" s="4"/>
      <c r="E485" s="5"/>
      <c r="F485" s="6"/>
      <c r="G485" s="7"/>
      <c r="H485" s="25"/>
      <c r="I485" s="25"/>
    </row>
    <row r="486" spans="1:9" ht="24.95" customHeight="1">
      <c r="A486" s="4">
        <f t="shared" si="15"/>
        <v>347</v>
      </c>
      <c r="B486" s="2"/>
      <c r="C486" s="3"/>
      <c r="D486" s="4"/>
      <c r="E486" s="5"/>
      <c r="F486" s="6"/>
      <c r="G486" s="7"/>
      <c r="H486" s="25"/>
      <c r="I486" s="25"/>
    </row>
    <row r="487" spans="1:9" ht="24.95" customHeight="1">
      <c r="A487" s="4">
        <f t="shared" si="15"/>
        <v>348</v>
      </c>
      <c r="B487" s="2"/>
      <c r="C487" s="3"/>
      <c r="D487" s="4"/>
      <c r="E487" s="5"/>
      <c r="F487" s="6"/>
      <c r="G487" s="7"/>
      <c r="H487" s="25"/>
      <c r="I487" s="25"/>
    </row>
    <row r="488" spans="1:9" ht="24.95" customHeight="1">
      <c r="A488" s="4">
        <f t="shared" si="15"/>
        <v>349</v>
      </c>
      <c r="B488" s="2"/>
      <c r="C488" s="3"/>
      <c r="D488" s="4"/>
      <c r="E488" s="5"/>
      <c r="F488" s="6"/>
      <c r="G488" s="7"/>
      <c r="H488" s="25"/>
      <c r="I488" s="25"/>
    </row>
    <row r="489" spans="1:9" ht="24.95" customHeight="1">
      <c r="A489" s="4">
        <f t="shared" si="15"/>
        <v>350</v>
      </c>
      <c r="B489" s="2"/>
      <c r="C489" s="3"/>
      <c r="D489" s="4"/>
      <c r="E489" s="5"/>
      <c r="F489" s="6"/>
      <c r="G489" s="7"/>
      <c r="H489" s="25"/>
      <c r="I489" s="25"/>
    </row>
    <row r="490" spans="1:9" ht="24.95" customHeight="1">
      <c r="A490" s="4">
        <f t="shared" si="15"/>
        <v>351</v>
      </c>
      <c r="B490" s="2"/>
      <c r="C490" s="3"/>
      <c r="D490" s="4"/>
      <c r="E490" s="5"/>
      <c r="F490" s="6"/>
      <c r="G490" s="7"/>
      <c r="H490" s="25"/>
      <c r="I490" s="25"/>
    </row>
    <row r="491" spans="1:9" ht="24.95" customHeight="1">
      <c r="A491" s="4">
        <f t="shared" si="15"/>
        <v>352</v>
      </c>
      <c r="B491" s="2"/>
      <c r="C491" s="3"/>
      <c r="D491" s="4"/>
      <c r="E491" s="5"/>
      <c r="F491" s="6"/>
      <c r="G491" s="7"/>
      <c r="H491" s="25"/>
      <c r="I491" s="25"/>
    </row>
    <row r="492" spans="1:9" ht="24.95" customHeight="1">
      <c r="A492" s="4">
        <f t="shared" si="15"/>
        <v>353</v>
      </c>
      <c r="B492" s="2"/>
      <c r="C492" s="3"/>
      <c r="D492" s="4"/>
      <c r="E492" s="5"/>
      <c r="F492" s="6"/>
      <c r="G492" s="7"/>
      <c r="H492" s="25"/>
      <c r="I492" s="25"/>
    </row>
    <row r="493" spans="1:9" ht="24.95" customHeight="1">
      <c r="A493" s="4">
        <f t="shared" si="15"/>
        <v>354</v>
      </c>
      <c r="B493" s="2"/>
      <c r="C493" s="3"/>
      <c r="D493" s="4"/>
      <c r="E493" s="5"/>
      <c r="F493" s="6"/>
      <c r="G493" s="7"/>
      <c r="H493" s="25"/>
      <c r="I493" s="25"/>
    </row>
    <row r="494" spans="1:9" ht="24.95" customHeight="1">
      <c r="A494" s="4">
        <f t="shared" si="15"/>
        <v>355</v>
      </c>
      <c r="B494" s="2"/>
      <c r="C494" s="3"/>
      <c r="D494" s="4"/>
      <c r="E494" s="5"/>
      <c r="F494" s="6"/>
      <c r="G494" s="7"/>
      <c r="H494" s="25"/>
      <c r="I494" s="25"/>
    </row>
    <row r="495" spans="1:9" ht="24.95" customHeight="1">
      <c r="A495" s="4">
        <f t="shared" si="15"/>
        <v>356</v>
      </c>
      <c r="B495" s="2"/>
      <c r="C495" s="3"/>
      <c r="D495" s="4"/>
      <c r="E495" s="5"/>
      <c r="F495" s="6"/>
      <c r="G495" s="7"/>
      <c r="H495" s="25"/>
      <c r="I495" s="25"/>
    </row>
    <row r="496" spans="1:9" ht="24.95" customHeight="1">
      <c r="A496" s="4">
        <f t="shared" si="15"/>
        <v>357</v>
      </c>
      <c r="B496" s="2"/>
      <c r="C496" s="3"/>
      <c r="D496" s="4"/>
      <c r="E496" s="5"/>
      <c r="F496" s="6"/>
      <c r="G496" s="7"/>
      <c r="H496" s="25"/>
      <c r="I496" s="25"/>
    </row>
    <row r="497" spans="1:9" ht="24.95" customHeight="1">
      <c r="A497" s="4">
        <f t="shared" si="15"/>
        <v>358</v>
      </c>
      <c r="B497" s="2"/>
      <c r="C497" s="3"/>
      <c r="D497" s="4"/>
      <c r="E497" s="5"/>
      <c r="F497" s="6"/>
      <c r="G497" s="7"/>
      <c r="H497" s="25"/>
      <c r="I497" s="25"/>
    </row>
    <row r="498" spans="1:9" ht="24.95" customHeight="1">
      <c r="A498" s="4">
        <f t="shared" si="15"/>
        <v>359</v>
      </c>
      <c r="B498" s="2"/>
      <c r="C498" s="3"/>
      <c r="D498" s="4"/>
      <c r="E498" s="5"/>
      <c r="F498" s="6"/>
      <c r="G498" s="7"/>
      <c r="H498" s="25"/>
      <c r="I498" s="25"/>
    </row>
    <row r="499" spans="1:9" ht="24.95" customHeight="1">
      <c r="A499" s="4">
        <f t="shared" si="15"/>
        <v>360</v>
      </c>
      <c r="B499" s="2"/>
      <c r="C499" s="3"/>
      <c r="D499" s="4"/>
      <c r="E499" s="5"/>
      <c r="F499" s="6"/>
      <c r="G499" s="7"/>
      <c r="H499" s="25"/>
      <c r="I499" s="25"/>
    </row>
    <row r="500" spans="1:9" ht="24.95" customHeight="1">
      <c r="A500" s="4">
        <f t="shared" si="15"/>
        <v>361</v>
      </c>
      <c r="B500" s="2"/>
      <c r="C500" s="3"/>
      <c r="D500" s="4"/>
      <c r="E500" s="5"/>
      <c r="F500" s="6"/>
      <c r="G500" s="7"/>
      <c r="H500" s="25"/>
      <c r="I500" s="25"/>
    </row>
    <row r="501" spans="1:9" ht="24.95" customHeight="1">
      <c r="A501" s="4">
        <f t="shared" si="15"/>
        <v>362</v>
      </c>
      <c r="B501" s="2"/>
      <c r="C501" s="3"/>
      <c r="D501" s="4"/>
      <c r="E501" s="5"/>
      <c r="F501" s="6"/>
      <c r="G501" s="7"/>
      <c r="H501" s="25"/>
      <c r="I501" s="25"/>
    </row>
    <row r="502" spans="1:9" ht="24.95" customHeight="1">
      <c r="A502" s="4">
        <f t="shared" si="15"/>
        <v>363</v>
      </c>
      <c r="B502" s="2"/>
      <c r="C502" s="3"/>
      <c r="D502" s="4"/>
      <c r="E502" s="5"/>
      <c r="F502" s="6"/>
      <c r="G502" s="7"/>
      <c r="H502" s="25"/>
      <c r="I502" s="25"/>
    </row>
    <row r="503" spans="1:9" ht="24.95" customHeight="1">
      <c r="A503" s="4">
        <f t="shared" si="15"/>
        <v>364</v>
      </c>
      <c r="B503" s="2"/>
      <c r="C503" s="3"/>
      <c r="D503" s="4"/>
      <c r="E503" s="5"/>
      <c r="F503" s="6"/>
      <c r="G503" s="7"/>
      <c r="H503" s="25"/>
      <c r="I503" s="25"/>
    </row>
    <row r="504" spans="1:9" ht="24.95" customHeight="1">
      <c r="A504" s="4">
        <f t="shared" si="15"/>
        <v>365</v>
      </c>
      <c r="B504" s="2"/>
      <c r="C504" s="3"/>
      <c r="D504" s="4"/>
      <c r="E504" s="5"/>
      <c r="F504" s="6"/>
      <c r="G504" s="7"/>
      <c r="H504" s="25"/>
      <c r="I504" s="25"/>
    </row>
    <row r="505" spans="1:9" ht="24.95" customHeight="1">
      <c r="A505" s="4">
        <f t="shared" si="15"/>
        <v>366</v>
      </c>
      <c r="B505" s="2"/>
      <c r="C505" s="3"/>
      <c r="D505" s="4"/>
      <c r="E505" s="5"/>
      <c r="F505" s="6"/>
      <c r="G505" s="7"/>
      <c r="H505" s="25"/>
      <c r="I505" s="25"/>
    </row>
    <row r="506" spans="1:9" ht="24.95" customHeight="1">
      <c r="A506" s="4">
        <f t="shared" si="15"/>
        <v>367</v>
      </c>
      <c r="B506" s="2"/>
      <c r="C506" s="3"/>
      <c r="D506" s="4"/>
      <c r="E506" s="5"/>
      <c r="F506" s="6"/>
      <c r="G506" s="7"/>
      <c r="H506" s="25"/>
      <c r="I506" s="25"/>
    </row>
    <row r="507" spans="1:9" ht="24.95" customHeight="1">
      <c r="A507" s="4">
        <f t="shared" si="15"/>
        <v>368</v>
      </c>
      <c r="B507" s="2"/>
      <c r="C507" s="3"/>
      <c r="D507" s="4"/>
      <c r="E507" s="5"/>
      <c r="F507" s="6"/>
      <c r="G507" s="7"/>
      <c r="H507" s="25"/>
      <c r="I507" s="25"/>
    </row>
    <row r="511" spans="1:9">
      <c r="A511" s="28"/>
      <c r="B511" s="27"/>
      <c r="C511" s="27"/>
      <c r="D511" s="65" t="s">
        <v>738</v>
      </c>
      <c r="E511" s="65"/>
      <c r="F511" s="65" t="s">
        <v>739</v>
      </c>
      <c r="G511" s="65"/>
      <c r="H511" s="53"/>
    </row>
    <row r="512" spans="1:9">
      <c r="A512" s="60" t="s">
        <v>740</v>
      </c>
      <c r="B512" s="60"/>
      <c r="C512" s="60"/>
      <c r="D512" s="55" t="s">
        <v>741</v>
      </c>
      <c r="E512" s="55"/>
      <c r="F512" s="52" t="s">
        <v>741</v>
      </c>
      <c r="G512" s="52"/>
      <c r="H512" s="53"/>
    </row>
    <row r="513" spans="1:8">
      <c r="A513" s="54" t="s">
        <v>742</v>
      </c>
      <c r="B513" s="54"/>
      <c r="C513" s="54"/>
      <c r="D513" s="55" t="s">
        <v>439</v>
      </c>
      <c r="E513" s="55"/>
      <c r="F513" s="52" t="s">
        <v>741</v>
      </c>
      <c r="G513" s="52"/>
      <c r="H513" s="53"/>
    </row>
    <row r="514" spans="1:8">
      <c r="A514" s="29"/>
      <c r="B514" s="56" t="s">
        <v>743</v>
      </c>
      <c r="C514" s="56"/>
      <c r="D514" s="55"/>
      <c r="E514" s="55"/>
      <c r="F514" s="52"/>
      <c r="G514" s="52"/>
      <c r="H514" s="53"/>
    </row>
    <row r="515" spans="1:8">
      <c r="A515" s="29"/>
      <c r="B515" s="58" t="s">
        <v>744</v>
      </c>
      <c r="C515" s="58"/>
      <c r="D515" s="55"/>
      <c r="E515" s="55"/>
      <c r="F515" s="52"/>
      <c r="G515" s="52"/>
      <c r="H515" s="53"/>
    </row>
    <row r="516" spans="1:8">
      <c r="A516" s="29"/>
      <c r="B516" s="59" t="s">
        <v>745</v>
      </c>
      <c r="C516" s="59"/>
      <c r="D516" s="55"/>
      <c r="E516" s="55"/>
      <c r="F516" s="52"/>
      <c r="G516" s="52"/>
      <c r="H516" s="53"/>
    </row>
    <row r="517" spans="1:8">
      <c r="A517" s="57" t="s">
        <v>746</v>
      </c>
      <c r="B517" s="57"/>
      <c r="C517" s="57"/>
      <c r="D517" s="55"/>
      <c r="E517" s="55"/>
      <c r="F517" s="52"/>
      <c r="G517" s="52"/>
      <c r="H517" s="53"/>
    </row>
    <row r="518" spans="1:8">
      <c r="A518" s="60" t="s">
        <v>747</v>
      </c>
      <c r="B518" s="60"/>
      <c r="C518" s="60"/>
      <c r="D518" s="61">
        <v>0</v>
      </c>
      <c r="E518" s="61"/>
      <c r="F518" s="62" t="s">
        <v>748</v>
      </c>
      <c r="G518" s="62"/>
      <c r="H518" s="63"/>
    </row>
    <row r="519" spans="1:8">
      <c r="A519" s="60" t="s">
        <v>749</v>
      </c>
      <c r="B519" s="60"/>
      <c r="C519" s="60"/>
      <c r="D519" s="52" t="s">
        <v>741</v>
      </c>
      <c r="E519" s="52"/>
      <c r="F519" s="52" t="s">
        <v>741</v>
      </c>
      <c r="G519" s="52"/>
      <c r="H519" s="53"/>
    </row>
  </sheetData>
  <mergeCells count="20">
    <mergeCell ref="A1:E1"/>
    <mergeCell ref="F1:I1"/>
    <mergeCell ref="A512:C512"/>
    <mergeCell ref="D512:E512"/>
    <mergeCell ref="F511:H511"/>
    <mergeCell ref="F512:H512"/>
    <mergeCell ref="D511:E511"/>
    <mergeCell ref="A518:C518"/>
    <mergeCell ref="D518:E518"/>
    <mergeCell ref="A519:C519"/>
    <mergeCell ref="D519:E519"/>
    <mergeCell ref="F518:H518"/>
    <mergeCell ref="F519:H519"/>
    <mergeCell ref="F513:H517"/>
    <mergeCell ref="A513:C513"/>
    <mergeCell ref="D513:E517"/>
    <mergeCell ref="B514:C514"/>
    <mergeCell ref="A517:C517"/>
    <mergeCell ref="B515:C515"/>
    <mergeCell ref="B516:C516"/>
  </mergeCells>
  <pageMargins left="0.70866141732283472" right="0.70866141732283472" top="0.74803149606299213" bottom="0.74803149606299213" header="0.31496062992125984" footer="0.31496062992125984"/>
  <pageSetup paperSize="9" scale="62" fitToHeight="0" orientation="landscape" r:id="rId1"/>
  <headerFooter>
    <oddHeader>&amp;LPIEVE DI CENTO- ATRIO INGRESSO&amp;CLISTA DI PRESENTAZIONE OFFERTA&amp;RAZIENDA USL DI BOLOGNA - DIP. TECNICO PATRIMONIALE</oddHead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2</vt:i4>
      </vt:variant>
    </vt:vector>
  </HeadingPairs>
  <TitlesOfParts>
    <vt:vector size="3" baseType="lpstr">
      <vt:lpstr>COMPUTO METRICO ESTIMATIVO</vt:lpstr>
      <vt:lpstr>'COMPUTO METRICO ESTIMATIVO'!Area_stampa</vt:lpstr>
      <vt:lpstr>'COMPUTO METRICO ESTIMATIVO'!Titoli_stampa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RAGAZZINI1</dc:creator>
  <cp:lastModifiedBy>s.capizzi</cp:lastModifiedBy>
  <cp:lastPrinted>2019-12-19T10:20:10Z</cp:lastPrinted>
  <dcterms:created xsi:type="dcterms:W3CDTF">2015-04-16T08:09:27Z</dcterms:created>
  <dcterms:modified xsi:type="dcterms:W3CDTF">2019-12-19T10:20:15Z</dcterms:modified>
</cp:coreProperties>
</file>