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Questa_cartella_di_lavoro" defaultThemeVersion="124226"/>
  <bookViews>
    <workbookView xWindow="0" yWindow="0" windowWidth="23040" windowHeight="9525"/>
  </bookViews>
  <sheets>
    <sheet name="ANALISI" sheetId="1" r:id="rId1"/>
    <sheet name="MO" sheetId="6" state="hidden" r:id="rId2"/>
  </sheets>
  <definedNames>
    <definedName name="_xlnm._FilterDatabase" localSheetId="0" hidden="1">ANALISI!$A$1:$A$1066</definedName>
    <definedName name="_xlnm.Print_Area" localSheetId="0">ANALISI!$A$1:$AG$515</definedName>
    <definedName name="OLE_LINK1" localSheetId="0">ANALISI!#REF!</definedName>
    <definedName name="_xlnm.Print_Titles" localSheetId="0">ANALISI!$B:$D,ANALISI!$1:$2</definedName>
  </definedNames>
  <calcPr calcId="124519"/>
</workbook>
</file>

<file path=xl/calcChain.xml><?xml version="1.0" encoding="utf-8"?>
<calcChain xmlns="http://schemas.openxmlformats.org/spreadsheetml/2006/main">
  <c r="AD515" i="1"/>
  <c r="AB515"/>
  <c r="R95"/>
  <c r="R514"/>
  <c r="V514" s="1"/>
  <c r="X514" s="1"/>
  <c r="R386"/>
  <c r="V386" s="1"/>
  <c r="X386" s="1"/>
  <c r="Y386" s="1"/>
  <c r="H514"/>
  <c r="H386"/>
  <c r="H95"/>
  <c r="P6"/>
  <c r="AB6" s="1"/>
  <c r="P503"/>
  <c r="Y514" l="1"/>
  <c r="Z514" s="1"/>
  <c r="Z386"/>
  <c r="P24" l="1"/>
  <c r="R503"/>
  <c r="AB503"/>
  <c r="H503"/>
  <c r="AC503" l="1"/>
  <c r="V503"/>
  <c r="X503" l="1"/>
  <c r="AE503" s="1"/>
  <c r="AD503"/>
  <c r="Y503" l="1"/>
  <c r="P488"/>
  <c r="Z503" l="1"/>
  <c r="AF503"/>
  <c r="AG503" s="1"/>
  <c r="AC514"/>
  <c r="AD514"/>
  <c r="P514"/>
  <c r="R94"/>
  <c r="H94"/>
  <c r="H93"/>
  <c r="P94"/>
  <c r="R513"/>
  <c r="V513" s="1"/>
  <c r="R512"/>
  <c r="V512" s="1"/>
  <c r="R511"/>
  <c r="R509"/>
  <c r="R508"/>
  <c r="V508" s="1"/>
  <c r="R507"/>
  <c r="R506"/>
  <c r="V506" s="1"/>
  <c r="R504"/>
  <c r="R501"/>
  <c r="V501" s="1"/>
  <c r="R499"/>
  <c r="V499" s="1"/>
  <c r="R497"/>
  <c r="R496"/>
  <c r="R495"/>
  <c r="V495" s="1"/>
  <c r="R493"/>
  <c r="R492"/>
  <c r="V492" s="1"/>
  <c r="R490"/>
  <c r="R489"/>
  <c r="R488"/>
  <c r="V488" s="1"/>
  <c r="R486"/>
  <c r="V486" s="1"/>
  <c r="R484"/>
  <c r="R483"/>
  <c r="R481"/>
  <c r="R480"/>
  <c r="R478"/>
  <c r="V478" s="1"/>
  <c r="R477"/>
  <c r="V477" s="1"/>
  <c r="R476"/>
  <c r="R474"/>
  <c r="R472"/>
  <c r="R470"/>
  <c r="V470" s="1"/>
  <c r="R469"/>
  <c r="R467"/>
  <c r="V467" s="1"/>
  <c r="R465"/>
  <c r="V465" s="1"/>
  <c r="R463"/>
  <c r="V463" s="1"/>
  <c r="R461"/>
  <c r="R459"/>
  <c r="R457"/>
  <c r="R456"/>
  <c r="R454"/>
  <c r="R452"/>
  <c r="V452" s="1"/>
  <c r="R451"/>
  <c r="V451" s="1"/>
  <c r="R449"/>
  <c r="V449" s="1"/>
  <c r="R447"/>
  <c r="V447" s="1"/>
  <c r="R446"/>
  <c r="R444"/>
  <c r="V444" s="1"/>
  <c r="R442"/>
  <c r="R440"/>
  <c r="R438"/>
  <c r="R437"/>
  <c r="R435"/>
  <c r="R433"/>
  <c r="V433" s="1"/>
  <c r="R431"/>
  <c r="R429"/>
  <c r="V429" s="1"/>
  <c r="R428"/>
  <c r="R427"/>
  <c r="V427" s="1"/>
  <c r="R425"/>
  <c r="V425" s="1"/>
  <c r="R424"/>
  <c r="R423"/>
  <c r="V423" s="1"/>
  <c r="R422"/>
  <c r="R421"/>
  <c r="V421" s="1"/>
  <c r="R419"/>
  <c r="V419" s="1"/>
  <c r="R418"/>
  <c r="R415"/>
  <c r="V415" s="1"/>
  <c r="R413"/>
  <c r="V413" s="1"/>
  <c r="R412"/>
  <c r="V412" s="1"/>
  <c r="R410"/>
  <c r="R409"/>
  <c r="V409" s="1"/>
  <c r="R408"/>
  <c r="R406"/>
  <c r="V406" s="1"/>
  <c r="R405"/>
  <c r="V405" s="1"/>
  <c r="R403"/>
  <c r="R401"/>
  <c r="V401" s="1"/>
  <c r="R400"/>
  <c r="R399"/>
  <c r="V399" s="1"/>
  <c r="R397"/>
  <c r="V397" s="1"/>
  <c r="R396"/>
  <c r="V396" s="1"/>
  <c r="R395"/>
  <c r="V395" s="1"/>
  <c r="R394"/>
  <c r="V394" s="1"/>
  <c r="R393"/>
  <c r="V393" s="1"/>
  <c r="R392"/>
  <c r="R390"/>
  <c r="V390" s="1"/>
  <c r="R389"/>
  <c r="V389" s="1"/>
  <c r="R388"/>
  <c r="AC386"/>
  <c r="AD386"/>
  <c r="R385"/>
  <c r="R384"/>
  <c r="V384" s="1"/>
  <c r="R383"/>
  <c r="V383" s="1"/>
  <c r="R381"/>
  <c r="R380"/>
  <c r="V380" s="1"/>
  <c r="R379"/>
  <c r="R378"/>
  <c r="V378" s="1"/>
  <c r="R376"/>
  <c r="R374"/>
  <c r="V374" s="1"/>
  <c r="R372"/>
  <c r="V372" s="1"/>
  <c r="R371"/>
  <c r="V371" s="1"/>
  <c r="R369"/>
  <c r="R367"/>
  <c r="V367" s="1"/>
  <c r="R365"/>
  <c r="R364"/>
  <c r="R362"/>
  <c r="V362" s="1"/>
  <c r="R360"/>
  <c r="R358"/>
  <c r="R357"/>
  <c r="R355"/>
  <c r="R354"/>
  <c r="R353"/>
  <c r="R352"/>
  <c r="V352" s="1"/>
  <c r="R351"/>
  <c r="R350"/>
  <c r="R349"/>
  <c r="R348"/>
  <c r="V348" s="1"/>
  <c r="R347"/>
  <c r="R346"/>
  <c r="V346" s="1"/>
  <c r="R345"/>
  <c r="R344"/>
  <c r="V344" s="1"/>
  <c r="R343"/>
  <c r="V343" s="1"/>
  <c r="R342"/>
  <c r="V342" s="1"/>
  <c r="R341"/>
  <c r="R340"/>
  <c r="V340" s="1"/>
  <c r="R338"/>
  <c r="R336"/>
  <c r="R335"/>
  <c r="R333"/>
  <c r="R331"/>
  <c r="V331" s="1"/>
  <c r="R330"/>
  <c r="V330" s="1"/>
  <c r="R329"/>
  <c r="V329" s="1"/>
  <c r="R328"/>
  <c r="V328" s="1"/>
  <c r="R327"/>
  <c r="R326"/>
  <c r="V326" s="1"/>
  <c r="R324"/>
  <c r="V324" s="1"/>
  <c r="R322"/>
  <c r="R321"/>
  <c r="V321" s="1"/>
  <c r="R320"/>
  <c r="V320" s="1"/>
  <c r="R319"/>
  <c r="V319" s="1"/>
  <c r="R317"/>
  <c r="R315"/>
  <c r="V315" s="1"/>
  <c r="R314"/>
  <c r="R313"/>
  <c r="V313" s="1"/>
  <c r="R311"/>
  <c r="R309"/>
  <c r="V309" s="1"/>
  <c r="R308"/>
  <c r="V308" s="1"/>
  <c r="R306"/>
  <c r="V306" s="1"/>
  <c r="R304"/>
  <c r="R303"/>
  <c r="V303" s="1"/>
  <c r="R301"/>
  <c r="R300"/>
  <c r="V300" s="1"/>
  <c r="R298"/>
  <c r="R297"/>
  <c r="V297" s="1"/>
  <c r="R295"/>
  <c r="R293"/>
  <c r="V293" s="1"/>
  <c r="R291"/>
  <c r="V291" s="1"/>
  <c r="R290"/>
  <c r="R289"/>
  <c r="V289" s="1"/>
  <c r="R287"/>
  <c r="R285"/>
  <c r="V285" s="1"/>
  <c r="R283"/>
  <c r="V283" s="1"/>
  <c r="R281"/>
  <c r="R280"/>
  <c r="R278"/>
  <c r="V278" s="1"/>
  <c r="R277"/>
  <c r="R276"/>
  <c r="R275"/>
  <c r="V275" s="1"/>
  <c r="R273"/>
  <c r="V273" s="1"/>
  <c r="R272"/>
  <c r="V272" s="1"/>
  <c r="R270"/>
  <c r="V270" s="1"/>
  <c r="R268"/>
  <c r="R267"/>
  <c r="V267" s="1"/>
  <c r="R266"/>
  <c r="R264"/>
  <c r="V264" s="1"/>
  <c r="R263"/>
  <c r="V263" s="1"/>
  <c r="R261"/>
  <c r="V261" s="1"/>
  <c r="R260"/>
  <c r="V260" s="1"/>
  <c r="R258"/>
  <c r="V258" s="1"/>
  <c r="R257"/>
  <c r="V257" s="1"/>
  <c r="R255"/>
  <c r="V255" s="1"/>
  <c r="R253"/>
  <c r="V253" s="1"/>
  <c r="R252"/>
  <c r="R250"/>
  <c r="V250" s="1"/>
  <c r="R249"/>
  <c r="R247"/>
  <c r="V247" s="1"/>
  <c r="R246"/>
  <c r="V246" s="1"/>
  <c r="R245"/>
  <c r="R243"/>
  <c r="V243" s="1"/>
  <c r="R241"/>
  <c r="V241" s="1"/>
  <c r="R239"/>
  <c r="V239" s="1"/>
  <c r="R238"/>
  <c r="R236"/>
  <c r="V236" s="1"/>
  <c r="X236" s="1"/>
  <c r="Y236" s="1"/>
  <c r="Z236" s="1"/>
  <c r="R235"/>
  <c r="R233"/>
  <c r="V233" s="1"/>
  <c r="R232"/>
  <c r="V232" s="1"/>
  <c r="R231"/>
  <c r="R230"/>
  <c r="V230" s="1"/>
  <c r="X230" s="1"/>
  <c r="Y230" s="1"/>
  <c r="Z230" s="1"/>
  <c r="R229"/>
  <c r="V229" s="1"/>
  <c r="R228"/>
  <c r="R227"/>
  <c r="V227" s="1"/>
  <c r="X227" s="1"/>
  <c r="Y227" s="1"/>
  <c r="Z227" s="1"/>
  <c r="R226"/>
  <c r="R224"/>
  <c r="V224" s="1"/>
  <c r="R222"/>
  <c r="R220"/>
  <c r="V220" s="1"/>
  <c r="R218"/>
  <c r="R216"/>
  <c r="R214"/>
  <c r="R212"/>
  <c r="V212" s="1"/>
  <c r="X212" s="1"/>
  <c r="Y212" s="1"/>
  <c r="Z212" s="1"/>
  <c r="R210"/>
  <c r="R209"/>
  <c r="V209" s="1"/>
  <c r="R207"/>
  <c r="R205"/>
  <c r="V205" s="1"/>
  <c r="X205" s="1"/>
  <c r="Y205" s="1"/>
  <c r="Z205" s="1"/>
  <c r="R204"/>
  <c r="R202"/>
  <c r="V202" s="1"/>
  <c r="X202" s="1"/>
  <c r="Y202" s="1"/>
  <c r="Z202" s="1"/>
  <c r="R201"/>
  <c r="V201" s="1"/>
  <c r="X201" s="1"/>
  <c r="Y201" s="1"/>
  <c r="Z201" s="1"/>
  <c r="R199"/>
  <c r="V199" s="1"/>
  <c r="X199" s="1"/>
  <c r="Y199" s="1"/>
  <c r="Z199" s="1"/>
  <c r="R198"/>
  <c r="R197"/>
  <c r="R196"/>
  <c r="V196" s="1"/>
  <c r="X196" s="1"/>
  <c r="Y196" s="1"/>
  <c r="Z196" s="1"/>
  <c r="R195"/>
  <c r="R193"/>
  <c r="V193" s="1"/>
  <c r="R192"/>
  <c r="V192" s="1"/>
  <c r="R191"/>
  <c r="R189"/>
  <c r="V189" s="1"/>
  <c r="R188"/>
  <c r="R187"/>
  <c r="V187" s="1"/>
  <c r="R186"/>
  <c r="V186" s="1"/>
  <c r="R184"/>
  <c r="R183"/>
  <c r="V183" s="1"/>
  <c r="R181"/>
  <c r="R180"/>
  <c r="V180" s="1"/>
  <c r="R179"/>
  <c r="R178"/>
  <c r="R176"/>
  <c r="V176" s="1"/>
  <c r="R175"/>
  <c r="R174"/>
  <c r="V174" s="1"/>
  <c r="R172"/>
  <c r="R170"/>
  <c r="V170" s="1"/>
  <c r="R168"/>
  <c r="R166"/>
  <c r="R164"/>
  <c r="R163"/>
  <c r="V163" s="1"/>
  <c r="R161"/>
  <c r="R159"/>
  <c r="V159" s="1"/>
  <c r="R157"/>
  <c r="V157" s="1"/>
  <c r="R156"/>
  <c r="V156" s="1"/>
  <c r="R155"/>
  <c r="R154"/>
  <c r="V154" s="1"/>
  <c r="R153"/>
  <c r="V153" s="1"/>
  <c r="R152"/>
  <c r="V152" s="1"/>
  <c r="R151"/>
  <c r="V151" s="1"/>
  <c r="R149"/>
  <c r="R148"/>
  <c r="V148" s="1"/>
  <c r="R147"/>
  <c r="V147" s="1"/>
  <c r="R145"/>
  <c r="V145" s="1"/>
  <c r="R144"/>
  <c r="R142"/>
  <c r="V142" s="1"/>
  <c r="R140"/>
  <c r="R138"/>
  <c r="V138" s="1"/>
  <c r="R137"/>
  <c r="R135"/>
  <c r="V135" s="1"/>
  <c r="R134"/>
  <c r="R133"/>
  <c r="V133" s="1"/>
  <c r="R132"/>
  <c r="R131"/>
  <c r="V131" s="1"/>
  <c r="R129"/>
  <c r="R128"/>
  <c r="V128" s="1"/>
  <c r="R127"/>
  <c r="R126"/>
  <c r="V126" s="1"/>
  <c r="R125"/>
  <c r="R124"/>
  <c r="V124" s="1"/>
  <c r="R123"/>
  <c r="R122"/>
  <c r="V122" s="1"/>
  <c r="R121"/>
  <c r="R120"/>
  <c r="V120" s="1"/>
  <c r="R119"/>
  <c r="R118"/>
  <c r="V118" s="1"/>
  <c r="R117"/>
  <c r="R116"/>
  <c r="V116" s="1"/>
  <c r="R115"/>
  <c r="R114"/>
  <c r="V114" s="1"/>
  <c r="R113"/>
  <c r="R112"/>
  <c r="V112" s="1"/>
  <c r="R111"/>
  <c r="R110"/>
  <c r="V110" s="1"/>
  <c r="R109"/>
  <c r="R107"/>
  <c r="V107" s="1"/>
  <c r="R105"/>
  <c r="V105" s="1"/>
  <c r="R104"/>
  <c r="R103"/>
  <c r="V103" s="1"/>
  <c r="R102"/>
  <c r="R101"/>
  <c r="V101" s="1"/>
  <c r="R99"/>
  <c r="V99" s="1"/>
  <c r="R98"/>
  <c r="AD95"/>
  <c r="AD94"/>
  <c r="AD93"/>
  <c r="R91"/>
  <c r="V91" s="1"/>
  <c r="R90"/>
  <c r="V90" s="1"/>
  <c r="R88"/>
  <c r="R87"/>
  <c r="R86"/>
  <c r="V86" s="1"/>
  <c r="R84"/>
  <c r="R82"/>
  <c r="V82" s="1"/>
  <c r="R80"/>
  <c r="V80" s="1"/>
  <c r="R78"/>
  <c r="R76"/>
  <c r="R74"/>
  <c r="R73"/>
  <c r="R71"/>
  <c r="V71" s="1"/>
  <c r="R70"/>
  <c r="V70" s="1"/>
  <c r="R68"/>
  <c r="R66"/>
  <c r="V66" s="1"/>
  <c r="R64"/>
  <c r="R63"/>
  <c r="V63" s="1"/>
  <c r="R62"/>
  <c r="R60"/>
  <c r="R59"/>
  <c r="V59" s="1"/>
  <c r="R57"/>
  <c r="V57" s="1"/>
  <c r="R56"/>
  <c r="V56" s="1"/>
  <c r="R55"/>
  <c r="R54"/>
  <c r="V54" s="1"/>
  <c r="R53"/>
  <c r="R52"/>
  <c r="R51"/>
  <c r="V51" s="1"/>
  <c r="R50"/>
  <c r="R49"/>
  <c r="V49" s="1"/>
  <c r="R47"/>
  <c r="V47" s="1"/>
  <c r="R45"/>
  <c r="V45" s="1"/>
  <c r="R43"/>
  <c r="R42"/>
  <c r="R41"/>
  <c r="V41" s="1"/>
  <c r="R39"/>
  <c r="R38"/>
  <c r="V38" s="1"/>
  <c r="R36"/>
  <c r="R35"/>
  <c r="V35" s="1"/>
  <c r="R34"/>
  <c r="V34" s="1"/>
  <c r="R33"/>
  <c r="R32"/>
  <c r="V32" s="1"/>
  <c r="R31"/>
  <c r="V31" s="1"/>
  <c r="R30"/>
  <c r="R29"/>
  <c r="V29" s="1"/>
  <c r="R27"/>
  <c r="R26"/>
  <c r="R25"/>
  <c r="R23"/>
  <c r="V23" s="1"/>
  <c r="R22"/>
  <c r="V22" s="1"/>
  <c r="R20"/>
  <c r="R19"/>
  <c r="V19" s="1"/>
  <c r="R18"/>
  <c r="R16"/>
  <c r="V16" s="1"/>
  <c r="R15"/>
  <c r="V15" s="1"/>
  <c r="R14"/>
  <c r="R12"/>
  <c r="V12" s="1"/>
  <c r="R11"/>
  <c r="V11" s="1"/>
  <c r="R10"/>
  <c r="V10" s="1"/>
  <c r="R8"/>
  <c r="P386"/>
  <c r="AB386" s="1"/>
  <c r="R6"/>
  <c r="P513"/>
  <c r="P512"/>
  <c r="P511"/>
  <c r="P510"/>
  <c r="P509"/>
  <c r="P508"/>
  <c r="P507"/>
  <c r="AB507" s="1"/>
  <c r="P506"/>
  <c r="P505"/>
  <c r="P504"/>
  <c r="P502"/>
  <c r="P501"/>
  <c r="P500"/>
  <c r="P499"/>
  <c r="P498"/>
  <c r="P497"/>
  <c r="P496"/>
  <c r="P495"/>
  <c r="P494"/>
  <c r="P493"/>
  <c r="P492"/>
  <c r="P491"/>
  <c r="P490"/>
  <c r="P489"/>
  <c r="AB489" s="1"/>
  <c r="AB488"/>
  <c r="P487"/>
  <c r="P486"/>
  <c r="AB486" s="1"/>
  <c r="P485"/>
  <c r="P484"/>
  <c r="P483"/>
  <c r="P482"/>
  <c r="P481"/>
  <c r="P480"/>
  <c r="P479"/>
  <c r="P478"/>
  <c r="AB478" s="1"/>
  <c r="P477"/>
  <c r="P476"/>
  <c r="P475"/>
  <c r="P474"/>
  <c r="P473"/>
  <c r="P472"/>
  <c r="P471"/>
  <c r="P470"/>
  <c r="P469"/>
  <c r="AB469" s="1"/>
  <c r="P468"/>
  <c r="P467"/>
  <c r="P466"/>
  <c r="P465"/>
  <c r="P464"/>
  <c r="P463"/>
  <c r="P462"/>
  <c r="P461"/>
  <c r="P460"/>
  <c r="P459"/>
  <c r="AB459" s="1"/>
  <c r="P458"/>
  <c r="P457"/>
  <c r="P456"/>
  <c r="P455"/>
  <c r="P454"/>
  <c r="P453"/>
  <c r="P452"/>
  <c r="P451"/>
  <c r="P450"/>
  <c r="P449"/>
  <c r="P448"/>
  <c r="P447"/>
  <c r="P446"/>
  <c r="P445"/>
  <c r="P444"/>
  <c r="P443"/>
  <c r="P442"/>
  <c r="P441"/>
  <c r="P440"/>
  <c r="P439"/>
  <c r="P438"/>
  <c r="AB438" s="1"/>
  <c r="P437"/>
  <c r="P436"/>
  <c r="P435"/>
  <c r="AB435" s="1"/>
  <c r="P434"/>
  <c r="P433"/>
  <c r="P432"/>
  <c r="P431"/>
  <c r="P430"/>
  <c r="P429"/>
  <c r="P428"/>
  <c r="P427"/>
  <c r="P426"/>
  <c r="P425"/>
  <c r="P424"/>
  <c r="P423"/>
  <c r="AB423" s="1"/>
  <c r="P422"/>
  <c r="P421"/>
  <c r="P420"/>
  <c r="P419"/>
  <c r="P418"/>
  <c r="P417"/>
  <c r="P416"/>
  <c r="P415"/>
  <c r="P414"/>
  <c r="P413"/>
  <c r="AB413" s="1"/>
  <c r="P412"/>
  <c r="P411"/>
  <c r="P410"/>
  <c r="P409"/>
  <c r="P408"/>
  <c r="P407"/>
  <c r="P406"/>
  <c r="P405"/>
  <c r="P404"/>
  <c r="P403"/>
  <c r="AB403" s="1"/>
  <c r="P402"/>
  <c r="P401"/>
  <c r="P400"/>
  <c r="P399"/>
  <c r="P398"/>
  <c r="P397"/>
  <c r="P396"/>
  <c r="P395"/>
  <c r="P394"/>
  <c r="P393"/>
  <c r="P392"/>
  <c r="P391"/>
  <c r="P390"/>
  <c r="P389"/>
  <c r="AB389" s="1"/>
  <c r="P388"/>
  <c r="P387"/>
  <c r="P385"/>
  <c r="P384"/>
  <c r="P383"/>
  <c r="P382"/>
  <c r="P381"/>
  <c r="P380"/>
  <c r="P379"/>
  <c r="P378"/>
  <c r="AB378" s="1"/>
  <c r="P377"/>
  <c r="P376"/>
  <c r="P375"/>
  <c r="P374"/>
  <c r="P373"/>
  <c r="P372"/>
  <c r="P371"/>
  <c r="P370"/>
  <c r="P369"/>
  <c r="P368"/>
  <c r="P367"/>
  <c r="P366"/>
  <c r="P365"/>
  <c r="P364"/>
  <c r="P363"/>
  <c r="P362"/>
  <c r="P361"/>
  <c r="P360"/>
  <c r="AB360" s="1"/>
  <c r="P359"/>
  <c r="P358"/>
  <c r="P357"/>
  <c r="P356"/>
  <c r="P355"/>
  <c r="P354"/>
  <c r="P353"/>
  <c r="AB353" s="1"/>
  <c r="P352"/>
  <c r="P351"/>
  <c r="P350"/>
  <c r="P349"/>
  <c r="P348"/>
  <c r="P347"/>
  <c r="P346"/>
  <c r="P345"/>
  <c r="P344"/>
  <c r="P343"/>
  <c r="P342"/>
  <c r="P341"/>
  <c r="P340"/>
  <c r="P339"/>
  <c r="P338"/>
  <c r="P337"/>
  <c r="P336"/>
  <c r="P335"/>
  <c r="P334"/>
  <c r="P333"/>
  <c r="P332"/>
  <c r="P331"/>
  <c r="P330"/>
  <c r="P329"/>
  <c r="AB329" s="1"/>
  <c r="P328"/>
  <c r="P327"/>
  <c r="P326"/>
  <c r="P325"/>
  <c r="P324"/>
  <c r="AB324" s="1"/>
  <c r="P323"/>
  <c r="P322"/>
  <c r="AB322" s="1"/>
  <c r="P321"/>
  <c r="P320"/>
  <c r="P319"/>
  <c r="P318"/>
  <c r="P317"/>
  <c r="P316"/>
  <c r="P315"/>
  <c r="P314"/>
  <c r="P313"/>
  <c r="P312"/>
  <c r="P311"/>
  <c r="P310"/>
  <c r="P309"/>
  <c r="P308"/>
  <c r="P307"/>
  <c r="P306"/>
  <c r="P305"/>
  <c r="P304"/>
  <c r="AB304" s="1"/>
  <c r="P303"/>
  <c r="P302"/>
  <c r="P301"/>
  <c r="P300"/>
  <c r="P299"/>
  <c r="P298"/>
  <c r="P297"/>
  <c r="AB297" s="1"/>
  <c r="P296"/>
  <c r="P295"/>
  <c r="P294"/>
  <c r="P293"/>
  <c r="P292"/>
  <c r="P291"/>
  <c r="P290"/>
  <c r="P289"/>
  <c r="AB289" s="1"/>
  <c r="P288"/>
  <c r="P287"/>
  <c r="P286"/>
  <c r="P285"/>
  <c r="P284"/>
  <c r="P283"/>
  <c r="P282"/>
  <c r="P281"/>
  <c r="P280"/>
  <c r="AB280" s="1"/>
  <c r="P279"/>
  <c r="P278"/>
  <c r="P277"/>
  <c r="P276"/>
  <c r="P275"/>
  <c r="P274"/>
  <c r="P273"/>
  <c r="P272"/>
  <c r="AB272" s="1"/>
  <c r="P271"/>
  <c r="P270"/>
  <c r="P269"/>
  <c r="P268"/>
  <c r="P267"/>
  <c r="P266"/>
  <c r="P265"/>
  <c r="P264"/>
  <c r="AB264" s="1"/>
  <c r="P263"/>
  <c r="P262"/>
  <c r="P261"/>
  <c r="P260"/>
  <c r="P259"/>
  <c r="P258"/>
  <c r="P257"/>
  <c r="AB257" s="1"/>
  <c r="P256"/>
  <c r="P255"/>
  <c r="P254"/>
  <c r="P253"/>
  <c r="P252"/>
  <c r="AB252" s="1"/>
  <c r="P251"/>
  <c r="P250"/>
  <c r="P249"/>
  <c r="P248"/>
  <c r="P247"/>
  <c r="P246"/>
  <c r="P245"/>
  <c r="AB245" s="1"/>
  <c r="P244"/>
  <c r="P243"/>
  <c r="P242"/>
  <c r="P241"/>
  <c r="P240"/>
  <c r="P239"/>
  <c r="P238"/>
  <c r="AB238" s="1"/>
  <c r="P237"/>
  <c r="P236"/>
  <c r="P235"/>
  <c r="P234"/>
  <c r="P233"/>
  <c r="P232"/>
  <c r="P231"/>
  <c r="P230"/>
  <c r="AB230" s="1"/>
  <c r="P229"/>
  <c r="P228"/>
  <c r="P227"/>
  <c r="P226"/>
  <c r="P225"/>
  <c r="P224"/>
  <c r="AB224" s="1"/>
  <c r="P223"/>
  <c r="P222"/>
  <c r="P221"/>
  <c r="P220"/>
  <c r="P219"/>
  <c r="P218"/>
  <c r="P217"/>
  <c r="P216"/>
  <c r="AB216" s="1"/>
  <c r="P215"/>
  <c r="P214"/>
  <c r="P213"/>
  <c r="P212"/>
  <c r="P211"/>
  <c r="P210"/>
  <c r="P209"/>
  <c r="P208"/>
  <c r="P207"/>
  <c r="P206"/>
  <c r="P205"/>
  <c r="AB205" s="1"/>
  <c r="P204"/>
  <c r="AB204" s="1"/>
  <c r="P203"/>
  <c r="P202"/>
  <c r="P201"/>
  <c r="P200"/>
  <c r="P199"/>
  <c r="P198"/>
  <c r="AB198" s="1"/>
  <c r="P197"/>
  <c r="P196"/>
  <c r="P195"/>
  <c r="P194"/>
  <c r="P193"/>
  <c r="P192"/>
  <c r="AB192" s="1"/>
  <c r="P191"/>
  <c r="P190"/>
  <c r="P189"/>
  <c r="P188"/>
  <c r="P187"/>
  <c r="P186"/>
  <c r="P185"/>
  <c r="P184"/>
  <c r="AB184" s="1"/>
  <c r="P183"/>
  <c r="P182"/>
  <c r="P181"/>
  <c r="P180"/>
  <c r="AB180" s="1"/>
  <c r="P179"/>
  <c r="P178"/>
  <c r="P177"/>
  <c r="P176"/>
  <c r="P175"/>
  <c r="P174"/>
  <c r="P173"/>
  <c r="P172"/>
  <c r="AB172" s="1"/>
  <c r="P171"/>
  <c r="P170"/>
  <c r="P169"/>
  <c r="P168"/>
  <c r="P167"/>
  <c r="P166"/>
  <c r="AB166" s="1"/>
  <c r="P165"/>
  <c r="P164"/>
  <c r="AB164" s="1"/>
  <c r="P163"/>
  <c r="P162"/>
  <c r="P161"/>
  <c r="P160"/>
  <c r="P159"/>
  <c r="P158"/>
  <c r="P157"/>
  <c r="AB157" s="1"/>
  <c r="P156"/>
  <c r="AB156" s="1"/>
  <c r="P155"/>
  <c r="P154"/>
  <c r="P153"/>
  <c r="AB153" s="1"/>
  <c r="P152"/>
  <c r="P151"/>
  <c r="P150"/>
  <c r="P149"/>
  <c r="AB149" s="1"/>
  <c r="P148"/>
  <c r="P147"/>
  <c r="P146"/>
  <c r="P145"/>
  <c r="P144"/>
  <c r="AB144" s="1"/>
  <c r="P143"/>
  <c r="P142"/>
  <c r="P141"/>
  <c r="P140"/>
  <c r="P139"/>
  <c r="P138"/>
  <c r="P137"/>
  <c r="P136"/>
  <c r="P135"/>
  <c r="P134"/>
  <c r="P133"/>
  <c r="P132"/>
  <c r="P131"/>
  <c r="P130"/>
  <c r="P129"/>
  <c r="P128"/>
  <c r="AB128" s="1"/>
  <c r="P127"/>
  <c r="P126"/>
  <c r="P125"/>
  <c r="P124"/>
  <c r="P123"/>
  <c r="P122"/>
  <c r="P121"/>
  <c r="P120"/>
  <c r="P119"/>
  <c r="P118"/>
  <c r="P117"/>
  <c r="P116"/>
  <c r="P115"/>
  <c r="P114"/>
  <c r="AB114" s="1"/>
  <c r="P113"/>
  <c r="AB113" s="1"/>
  <c r="P112"/>
  <c r="P111"/>
  <c r="P110"/>
  <c r="P109"/>
  <c r="P108"/>
  <c r="P107"/>
  <c r="P106"/>
  <c r="P105"/>
  <c r="P104"/>
  <c r="P103"/>
  <c r="P102"/>
  <c r="P101"/>
  <c r="P100"/>
  <c r="P99"/>
  <c r="P98"/>
  <c r="AB98" s="1"/>
  <c r="P97"/>
  <c r="P96"/>
  <c r="P95"/>
  <c r="AB95" s="1"/>
  <c r="P92"/>
  <c r="P91"/>
  <c r="P90"/>
  <c r="AB90" s="1"/>
  <c r="P89"/>
  <c r="P88"/>
  <c r="P87"/>
  <c r="P86"/>
  <c r="P85"/>
  <c r="P84"/>
  <c r="P83"/>
  <c r="P82"/>
  <c r="AB82" s="1"/>
  <c r="P81"/>
  <c r="P80"/>
  <c r="P79"/>
  <c r="P78"/>
  <c r="P77"/>
  <c r="P76"/>
  <c r="P75"/>
  <c r="P74"/>
  <c r="AB74" s="1"/>
  <c r="P73"/>
  <c r="P72"/>
  <c r="P71"/>
  <c r="P70"/>
  <c r="P69"/>
  <c r="P68"/>
  <c r="P67"/>
  <c r="P66"/>
  <c r="AB66" s="1"/>
  <c r="P65"/>
  <c r="P64"/>
  <c r="P63"/>
  <c r="P62"/>
  <c r="P60"/>
  <c r="P59"/>
  <c r="AB59" s="1"/>
  <c r="P57"/>
  <c r="P56"/>
  <c r="AB56" s="1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AB36" s="1"/>
  <c r="P35"/>
  <c r="P34"/>
  <c r="AB34" s="1"/>
  <c r="P33"/>
  <c r="AB33" s="1"/>
  <c r="P32"/>
  <c r="P31"/>
  <c r="P30"/>
  <c r="P29"/>
  <c r="AB29" s="1"/>
  <c r="P28"/>
  <c r="P27"/>
  <c r="P26"/>
  <c r="AB26" s="1"/>
  <c r="P25"/>
  <c r="AB25" s="1"/>
  <c r="P23"/>
  <c r="P22"/>
  <c r="AB22" s="1"/>
  <c r="P21"/>
  <c r="P20"/>
  <c r="P19"/>
  <c r="P18"/>
  <c r="P17"/>
  <c r="P16"/>
  <c r="P15"/>
  <c r="AB15" s="1"/>
  <c r="P14"/>
  <c r="P13"/>
  <c r="P12"/>
  <c r="P11"/>
  <c r="P10"/>
  <c r="P9"/>
  <c r="P8"/>
  <c r="P7"/>
  <c r="AB513"/>
  <c r="AB512"/>
  <c r="AB509"/>
  <c r="AB508"/>
  <c r="AB506"/>
  <c r="AB504"/>
  <c r="AB501"/>
  <c r="AB496"/>
  <c r="AB495"/>
  <c r="AB493"/>
  <c r="AB490"/>
  <c r="AB484"/>
  <c r="AB483"/>
  <c r="AB481"/>
  <c r="AB480"/>
  <c r="AB477"/>
  <c r="AB476"/>
  <c r="AB472"/>
  <c r="AB463"/>
  <c r="AB461"/>
  <c r="AB457"/>
  <c r="AB456"/>
  <c r="AB452"/>
  <c r="AB451"/>
  <c r="AB447"/>
  <c r="AB444"/>
  <c r="AB442"/>
  <c r="AB440"/>
  <c r="AB437"/>
  <c r="AB433"/>
  <c r="AB431"/>
  <c r="AB424"/>
  <c r="AB421"/>
  <c r="AB419"/>
  <c r="AB415"/>
  <c r="AB412"/>
  <c r="AB410"/>
  <c r="AB406"/>
  <c r="AB405"/>
  <c r="AB401"/>
  <c r="AB400"/>
  <c r="AB399"/>
  <c r="AB396"/>
  <c r="AB395"/>
  <c r="AB394"/>
  <c r="AB392"/>
  <c r="AB388"/>
  <c r="AB385"/>
  <c r="AB384"/>
  <c r="AB383"/>
  <c r="AB381"/>
  <c r="AB380"/>
  <c r="AB379"/>
  <c r="AB376"/>
  <c r="AB374"/>
  <c r="AB372"/>
  <c r="AB371"/>
  <c r="AB369"/>
  <c r="AB364"/>
  <c r="AB362"/>
  <c r="AB358"/>
  <c r="AB355"/>
  <c r="AB354"/>
  <c r="AB352"/>
  <c r="AB350"/>
  <c r="AB348"/>
  <c r="AB347"/>
  <c r="AB346"/>
  <c r="AB345"/>
  <c r="AB344"/>
  <c r="AB343"/>
  <c r="AB340"/>
  <c r="AB338"/>
  <c r="AB336"/>
  <c r="AB335"/>
  <c r="AB333"/>
  <c r="AB331"/>
  <c r="AB330"/>
  <c r="AB328"/>
  <c r="AB327"/>
  <c r="AB326"/>
  <c r="AB321"/>
  <c r="AB320"/>
  <c r="AB319"/>
  <c r="AB315"/>
  <c r="AB314"/>
  <c r="AB311"/>
  <c r="AB308"/>
  <c r="AB303"/>
  <c r="AB300"/>
  <c r="AB298"/>
  <c r="AB295"/>
  <c r="AB291"/>
  <c r="AB290"/>
  <c r="AB287"/>
  <c r="AB283"/>
  <c r="AB281"/>
  <c r="AB278"/>
  <c r="AB275"/>
  <c r="AB273"/>
  <c r="AB270"/>
  <c r="AB268"/>
  <c r="AB266"/>
  <c r="AB263"/>
  <c r="AB260"/>
  <c r="AB258"/>
  <c r="AB255"/>
  <c r="AB250"/>
  <c r="AB249"/>
  <c r="AB247"/>
  <c r="AB243"/>
  <c r="AB241"/>
  <c r="AB239"/>
  <c r="AB236"/>
  <c r="AB235"/>
  <c r="AB233"/>
  <c r="AB228"/>
  <c r="AB227"/>
  <c r="AB226"/>
  <c r="AB222"/>
  <c r="AB220"/>
  <c r="AB218"/>
  <c r="AB214"/>
  <c r="AB212"/>
  <c r="AB210"/>
  <c r="AB202"/>
  <c r="AB201"/>
  <c r="AB199"/>
  <c r="AB196"/>
  <c r="AB195"/>
  <c r="AB193"/>
  <c r="AB191"/>
  <c r="AB187"/>
  <c r="AB186"/>
  <c r="AB183"/>
  <c r="AB179"/>
  <c r="AB178"/>
  <c r="AB176"/>
  <c r="AB175"/>
  <c r="AB174"/>
  <c r="AB170"/>
  <c r="AB168"/>
  <c r="AB163"/>
  <c r="AB161"/>
  <c r="AB159"/>
  <c r="AB155"/>
  <c r="AB154"/>
  <c r="AB148"/>
  <c r="AB147"/>
  <c r="AB145"/>
  <c r="AB140"/>
  <c r="AB138"/>
  <c r="AB135"/>
  <c r="AB134"/>
  <c r="AB132"/>
  <c r="AB129"/>
  <c r="AB127"/>
  <c r="AB126"/>
  <c r="AB124"/>
  <c r="AB123"/>
  <c r="AB122"/>
  <c r="AB121"/>
  <c r="AB120"/>
  <c r="AB119"/>
  <c r="AB118"/>
  <c r="AB116"/>
  <c r="AB115"/>
  <c r="AB112"/>
  <c r="AB111"/>
  <c r="AB110"/>
  <c r="AB107"/>
  <c r="AB105"/>
  <c r="AB103"/>
  <c r="AB102"/>
  <c r="G5" i="6"/>
  <c r="O5" s="1"/>
  <c r="G6"/>
  <c r="O6"/>
  <c r="P6" s="1"/>
  <c r="G7"/>
  <c r="O7"/>
  <c r="G8"/>
  <c r="O8" s="1"/>
  <c r="P8" s="1"/>
  <c r="O12"/>
  <c r="O13"/>
  <c r="O14"/>
  <c r="O15" s="1"/>
  <c r="G9"/>
  <c r="G17" s="1"/>
  <c r="F17" s="1"/>
  <c r="H6"/>
  <c r="M6" s="1"/>
  <c r="N6" s="1"/>
  <c r="H7"/>
  <c r="M7"/>
  <c r="M12"/>
  <c r="M13"/>
  <c r="M15" s="1"/>
  <c r="M14"/>
  <c r="L9"/>
  <c r="L15"/>
  <c r="L17" s="1"/>
  <c r="K9"/>
  <c r="K17" s="1"/>
  <c r="J17" s="1"/>
  <c r="K15"/>
  <c r="J15" s="1"/>
  <c r="I9"/>
  <c r="I17" s="1"/>
  <c r="I15"/>
  <c r="E9"/>
  <c r="D5" s="1"/>
  <c r="C5" s="1"/>
  <c r="E17"/>
  <c r="D17"/>
  <c r="D7"/>
  <c r="C7"/>
  <c r="D8"/>
  <c r="C8" s="1"/>
  <c r="J14"/>
  <c r="J13"/>
  <c r="J12"/>
  <c r="J8"/>
  <c r="P7"/>
  <c r="N7"/>
  <c r="J7"/>
  <c r="J6"/>
  <c r="J5"/>
  <c r="AB10" i="1"/>
  <c r="AB14"/>
  <c r="AB18"/>
  <c r="AB19"/>
  <c r="AB20"/>
  <c r="AB23"/>
  <c r="AB27"/>
  <c r="AB31"/>
  <c r="AB32"/>
  <c r="AB38"/>
  <c r="AB39"/>
  <c r="AB42"/>
  <c r="AB43"/>
  <c r="AB45"/>
  <c r="AB47"/>
  <c r="AB50"/>
  <c r="AB51"/>
  <c r="AB52"/>
  <c r="AB53"/>
  <c r="AB55"/>
  <c r="AB60"/>
  <c r="AB62"/>
  <c r="AB63"/>
  <c r="AB64"/>
  <c r="AB68"/>
  <c r="AB70"/>
  <c r="AB73"/>
  <c r="AB76"/>
  <c r="AB78"/>
  <c r="AB80"/>
  <c r="AB84"/>
  <c r="AB86"/>
  <c r="AB87"/>
  <c r="H513"/>
  <c r="H512"/>
  <c r="H511"/>
  <c r="H509"/>
  <c r="H508"/>
  <c r="H507"/>
  <c r="H506"/>
  <c r="H504"/>
  <c r="H501"/>
  <c r="H499"/>
  <c r="H497"/>
  <c r="H496"/>
  <c r="H495"/>
  <c r="H493"/>
  <c r="H492"/>
  <c r="H490"/>
  <c r="H489"/>
  <c r="H488"/>
  <c r="H486"/>
  <c r="H484"/>
  <c r="H483"/>
  <c r="H481"/>
  <c r="H480"/>
  <c r="H478"/>
  <c r="H477"/>
  <c r="H476"/>
  <c r="H474"/>
  <c r="H472"/>
  <c r="H470"/>
  <c r="H469"/>
  <c r="H467"/>
  <c r="H465"/>
  <c r="H463"/>
  <c r="H461"/>
  <c r="H459"/>
  <c r="H457"/>
  <c r="H456"/>
  <c r="H454"/>
  <c r="H452"/>
  <c r="H451"/>
  <c r="H449"/>
  <c r="H447"/>
  <c r="H446"/>
  <c r="H444"/>
  <c r="H442"/>
  <c r="H440"/>
  <c r="H438"/>
  <c r="H437"/>
  <c r="H435"/>
  <c r="H433"/>
  <c r="H431"/>
  <c r="H429"/>
  <c r="H428"/>
  <c r="H427"/>
  <c r="H425"/>
  <c r="H424"/>
  <c r="H423"/>
  <c r="H422"/>
  <c r="H421"/>
  <c r="H419"/>
  <c r="H418"/>
  <c r="H415"/>
  <c r="H413"/>
  <c r="H412"/>
  <c r="H410"/>
  <c r="H409"/>
  <c r="H408"/>
  <c r="H406"/>
  <c r="H405"/>
  <c r="H403"/>
  <c r="H401"/>
  <c r="H400"/>
  <c r="H399"/>
  <c r="H397"/>
  <c r="H396"/>
  <c r="H395"/>
  <c r="H394"/>
  <c r="H393"/>
  <c r="H392"/>
  <c r="H390"/>
  <c r="H389"/>
  <c r="H388"/>
  <c r="H385"/>
  <c r="H384"/>
  <c r="H383"/>
  <c r="H381"/>
  <c r="H380"/>
  <c r="H379"/>
  <c r="H378"/>
  <c r="H376"/>
  <c r="H374"/>
  <c r="H372"/>
  <c r="H371"/>
  <c r="H369"/>
  <c r="H367"/>
  <c r="H365"/>
  <c r="H364"/>
  <c r="H362"/>
  <c r="H360"/>
  <c r="H358"/>
  <c r="H357"/>
  <c r="H355"/>
  <c r="H354"/>
  <c r="H353"/>
  <c r="H352"/>
  <c r="H351"/>
  <c r="H350"/>
  <c r="H349"/>
  <c r="H348"/>
  <c r="H347"/>
  <c r="H346"/>
  <c r="H345"/>
  <c r="H344"/>
  <c r="H343"/>
  <c r="H342"/>
  <c r="H341"/>
  <c r="H340"/>
  <c r="H338"/>
  <c r="H336"/>
  <c r="H335"/>
  <c r="H333"/>
  <c r="H331"/>
  <c r="H330"/>
  <c r="H329"/>
  <c r="H328"/>
  <c r="H327"/>
  <c r="H326"/>
  <c r="H324"/>
  <c r="H322"/>
  <c r="H321"/>
  <c r="H320"/>
  <c r="H319"/>
  <c r="H317"/>
  <c r="H315"/>
  <c r="H314"/>
  <c r="H313"/>
  <c r="H311"/>
  <c r="H309"/>
  <c r="H308"/>
  <c r="H306"/>
  <c r="H304"/>
  <c r="H303"/>
  <c r="H301"/>
  <c r="H300"/>
  <c r="H298"/>
  <c r="H297"/>
  <c r="H295"/>
  <c r="H293"/>
  <c r="H291"/>
  <c r="H290"/>
  <c r="H289"/>
  <c r="H287"/>
  <c r="H285"/>
  <c r="H283"/>
  <c r="H281"/>
  <c r="H280"/>
  <c r="H278"/>
  <c r="H277"/>
  <c r="H276"/>
  <c r="H275"/>
  <c r="H273"/>
  <c r="H272"/>
  <c r="H270"/>
  <c r="H268"/>
  <c r="H267"/>
  <c r="H266"/>
  <c r="H264"/>
  <c r="H263"/>
  <c r="H261"/>
  <c r="H260"/>
  <c r="H258"/>
  <c r="H257"/>
  <c r="H255"/>
  <c r="H253"/>
  <c r="H252"/>
  <c r="H250"/>
  <c r="H249"/>
  <c r="H247"/>
  <c r="H246"/>
  <c r="H245"/>
  <c r="H243"/>
  <c r="H241"/>
  <c r="H239"/>
  <c r="H238"/>
  <c r="H236"/>
  <c r="H235"/>
  <c r="H233"/>
  <c r="H232"/>
  <c r="H231"/>
  <c r="H230"/>
  <c r="H229"/>
  <c r="H228"/>
  <c r="H227"/>
  <c r="H226"/>
  <c r="H224"/>
  <c r="H222"/>
  <c r="H220"/>
  <c r="H218"/>
  <c r="H216"/>
  <c r="H214"/>
  <c r="H212"/>
  <c r="H210"/>
  <c r="H209"/>
  <c r="H207"/>
  <c r="H205"/>
  <c r="H204"/>
  <c r="H202"/>
  <c r="H201"/>
  <c r="H199"/>
  <c r="H198"/>
  <c r="H197"/>
  <c r="H196"/>
  <c r="H195"/>
  <c r="H193"/>
  <c r="H192"/>
  <c r="H191"/>
  <c r="H189"/>
  <c r="H188"/>
  <c r="H187"/>
  <c r="H186"/>
  <c r="H184"/>
  <c r="H183"/>
  <c r="H181"/>
  <c r="H180"/>
  <c r="H179"/>
  <c r="H178"/>
  <c r="H176"/>
  <c r="H175"/>
  <c r="H174"/>
  <c r="H172"/>
  <c r="H170"/>
  <c r="H168"/>
  <c r="H166"/>
  <c r="H164"/>
  <c r="H163"/>
  <c r="H161"/>
  <c r="H159"/>
  <c r="H157"/>
  <c r="H156"/>
  <c r="H155"/>
  <c r="H154"/>
  <c r="H153"/>
  <c r="H152"/>
  <c r="H151"/>
  <c r="H149"/>
  <c r="H148"/>
  <c r="H147"/>
  <c r="H145"/>
  <c r="H144"/>
  <c r="H142"/>
  <c r="H140"/>
  <c r="H138"/>
  <c r="H137"/>
  <c r="H135"/>
  <c r="H134"/>
  <c r="H133"/>
  <c r="H132"/>
  <c r="H131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7"/>
  <c r="H105"/>
  <c r="H104"/>
  <c r="H103"/>
  <c r="H102"/>
  <c r="H101"/>
  <c r="H99"/>
  <c r="H98"/>
  <c r="H91"/>
  <c r="H90"/>
  <c r="H88"/>
  <c r="H87"/>
  <c r="H86"/>
  <c r="H84"/>
  <c r="H82"/>
  <c r="H80"/>
  <c r="H78"/>
  <c r="H76"/>
  <c r="H74"/>
  <c r="H73"/>
  <c r="H71"/>
  <c r="H70"/>
  <c r="H68"/>
  <c r="H66"/>
  <c r="H64"/>
  <c r="H63"/>
  <c r="H62"/>
  <c r="H60"/>
  <c r="H59"/>
  <c r="H57"/>
  <c r="H56"/>
  <c r="H55"/>
  <c r="H54"/>
  <c r="H53"/>
  <c r="H52"/>
  <c r="H51"/>
  <c r="H50"/>
  <c r="H49"/>
  <c r="H47"/>
  <c r="H45"/>
  <c r="H43"/>
  <c r="H42"/>
  <c r="H41"/>
  <c r="H39"/>
  <c r="H38"/>
  <c r="H36"/>
  <c r="H35"/>
  <c r="H34"/>
  <c r="H33"/>
  <c r="H32"/>
  <c r="H31"/>
  <c r="H30"/>
  <c r="H29"/>
  <c r="H27"/>
  <c r="H26"/>
  <c r="H25"/>
  <c r="H23"/>
  <c r="H22"/>
  <c r="H20"/>
  <c r="H19"/>
  <c r="H18"/>
  <c r="H16"/>
  <c r="H15"/>
  <c r="H14"/>
  <c r="H12"/>
  <c r="H11"/>
  <c r="H10"/>
  <c r="H8"/>
  <c r="H6"/>
  <c r="AF199" l="1"/>
  <c r="AF230"/>
  <c r="AE205"/>
  <c r="AC8"/>
  <c r="V8"/>
  <c r="X11"/>
  <c r="Y11" s="1"/>
  <c r="AC18"/>
  <c r="V18"/>
  <c r="X22"/>
  <c r="Y22" s="1"/>
  <c r="Z22" s="1"/>
  <c r="AC25"/>
  <c r="V25"/>
  <c r="X31"/>
  <c r="Y31" s="1"/>
  <c r="Z31" s="1"/>
  <c r="AC39"/>
  <c r="V39"/>
  <c r="X49"/>
  <c r="Y49" s="1"/>
  <c r="AC53"/>
  <c r="V53"/>
  <c r="X59"/>
  <c r="Y59" s="1"/>
  <c r="Z59" s="1"/>
  <c r="X66"/>
  <c r="Y66" s="1"/>
  <c r="AC73"/>
  <c r="V73"/>
  <c r="AC88"/>
  <c r="V88"/>
  <c r="X99"/>
  <c r="Y99" s="1"/>
  <c r="AC102"/>
  <c r="V102"/>
  <c r="X105"/>
  <c r="Y105" s="1"/>
  <c r="Z105" s="1"/>
  <c r="AC109"/>
  <c r="V109"/>
  <c r="AC113"/>
  <c r="V113"/>
  <c r="AC117"/>
  <c r="V117"/>
  <c r="AC121"/>
  <c r="V121"/>
  <c r="AC125"/>
  <c r="V125"/>
  <c r="X128"/>
  <c r="Y128" s="1"/>
  <c r="X131"/>
  <c r="Y131" s="1"/>
  <c r="AC137"/>
  <c r="V137"/>
  <c r="AC144"/>
  <c r="V144"/>
  <c r="X147"/>
  <c r="Y147" s="1"/>
  <c r="X152"/>
  <c r="Y152" s="1"/>
  <c r="X154"/>
  <c r="Y154" s="1"/>
  <c r="X157"/>
  <c r="Y157" s="1"/>
  <c r="AC166"/>
  <c r="V166"/>
  <c r="X170"/>
  <c r="Y170" s="1"/>
  <c r="X174"/>
  <c r="Y174" s="1"/>
  <c r="X180"/>
  <c r="Y180" s="1"/>
  <c r="X187"/>
  <c r="AC195"/>
  <c r="V195"/>
  <c r="X195" s="1"/>
  <c r="AC214"/>
  <c r="V214"/>
  <c r="X214" s="1"/>
  <c r="Y214" s="1"/>
  <c r="Z214" s="1"/>
  <c r="AC218"/>
  <c r="V218"/>
  <c r="X218" s="1"/>
  <c r="Y218" s="1"/>
  <c r="Z218" s="1"/>
  <c r="AC222"/>
  <c r="V222"/>
  <c r="AC226"/>
  <c r="V226"/>
  <c r="AC231"/>
  <c r="V231"/>
  <c r="X231" s="1"/>
  <c r="Y231" s="1"/>
  <c r="Z231" s="1"/>
  <c r="X246"/>
  <c r="Y246" s="1"/>
  <c r="X250"/>
  <c r="Y250" s="1"/>
  <c r="Z250" s="1"/>
  <c r="X258"/>
  <c r="Y258" s="1"/>
  <c r="X263"/>
  <c r="Y263" s="1"/>
  <c r="AC266"/>
  <c r="V266"/>
  <c r="X273"/>
  <c r="Y273" s="1"/>
  <c r="AF273" s="1"/>
  <c r="X278"/>
  <c r="Y278" s="1"/>
  <c r="X289"/>
  <c r="Y289" s="1"/>
  <c r="AF289" s="1"/>
  <c r="AC295"/>
  <c r="V295"/>
  <c r="AC298"/>
  <c r="V298"/>
  <c r="AC301"/>
  <c r="V301"/>
  <c r="X306"/>
  <c r="Y306" s="1"/>
  <c r="X309"/>
  <c r="Y309" s="1"/>
  <c r="AF309" s="1"/>
  <c r="X315"/>
  <c r="Y315" s="1"/>
  <c r="X329"/>
  <c r="Y329" s="1"/>
  <c r="AF329" s="1"/>
  <c r="AC335"/>
  <c r="V335"/>
  <c r="X340"/>
  <c r="Y340" s="1"/>
  <c r="AF340" s="1"/>
  <c r="X342"/>
  <c r="Y342" s="1"/>
  <c r="AF342" s="1"/>
  <c r="AC347"/>
  <c r="V347"/>
  <c r="AC349"/>
  <c r="V349"/>
  <c r="AC351"/>
  <c r="V351"/>
  <c r="X362"/>
  <c r="Y362" s="1"/>
  <c r="X367"/>
  <c r="Y367" s="1"/>
  <c r="AF367" s="1"/>
  <c r="X372"/>
  <c r="Y372" s="1"/>
  <c r="AF372" s="1"/>
  <c r="X380"/>
  <c r="X389"/>
  <c r="Y389" s="1"/>
  <c r="AF389" s="1"/>
  <c r="X394"/>
  <c r="Y394" s="1"/>
  <c r="X397"/>
  <c r="Y397" s="1"/>
  <c r="AF397" s="1"/>
  <c r="X401"/>
  <c r="AE401" s="1"/>
  <c r="X412"/>
  <c r="Y412" s="1"/>
  <c r="AF412" s="1"/>
  <c r="X421"/>
  <c r="Y421" s="1"/>
  <c r="X427"/>
  <c r="Y427" s="1"/>
  <c r="X429"/>
  <c r="Y429" s="1"/>
  <c r="AF429" s="1"/>
  <c r="AC437"/>
  <c r="V437"/>
  <c r="X444"/>
  <c r="Y444" s="1"/>
  <c r="AF444" s="1"/>
  <c r="AC446"/>
  <c r="V446"/>
  <c r="X451"/>
  <c r="Y451" s="1"/>
  <c r="AC456"/>
  <c r="V456"/>
  <c r="AC461"/>
  <c r="V461"/>
  <c r="AC469"/>
  <c r="V469"/>
  <c r="AC474"/>
  <c r="V474"/>
  <c r="X486"/>
  <c r="Y486" s="1"/>
  <c r="AC489"/>
  <c r="V489"/>
  <c r="AC496"/>
  <c r="V496"/>
  <c r="X501"/>
  <c r="Y501" s="1"/>
  <c r="AF501" s="1"/>
  <c r="AC507"/>
  <c r="V507"/>
  <c r="AC509"/>
  <c r="V509"/>
  <c r="X513"/>
  <c r="AC6"/>
  <c r="V6"/>
  <c r="X15"/>
  <c r="Y15" s="1"/>
  <c r="AC27"/>
  <c r="V27"/>
  <c r="AC30"/>
  <c r="V30"/>
  <c r="AC33"/>
  <c r="V33"/>
  <c r="AC36"/>
  <c r="V36"/>
  <c r="AC42"/>
  <c r="V42"/>
  <c r="X45"/>
  <c r="Y45" s="1"/>
  <c r="Z45" s="1"/>
  <c r="AC52"/>
  <c r="V52"/>
  <c r="AC55"/>
  <c r="V55"/>
  <c r="AC62"/>
  <c r="V62"/>
  <c r="AC68"/>
  <c r="V68"/>
  <c r="AC76"/>
  <c r="V76"/>
  <c r="X80"/>
  <c r="Y80" s="1"/>
  <c r="AC84"/>
  <c r="V84"/>
  <c r="AC87"/>
  <c r="V87"/>
  <c r="X91"/>
  <c r="Y91" s="1"/>
  <c r="AC98"/>
  <c r="V98"/>
  <c r="X101"/>
  <c r="Y101" s="1"/>
  <c r="AC104"/>
  <c r="V104"/>
  <c r="X112"/>
  <c r="Y112" s="1"/>
  <c r="X116"/>
  <c r="Y116" s="1"/>
  <c r="X120"/>
  <c r="Y120" s="1"/>
  <c r="Z120" s="1"/>
  <c r="X124"/>
  <c r="Y124" s="1"/>
  <c r="Z124" s="1"/>
  <c r="AC127"/>
  <c r="V127"/>
  <c r="X133"/>
  <c r="Y133" s="1"/>
  <c r="AC140"/>
  <c r="V140"/>
  <c r="AC149"/>
  <c r="V149"/>
  <c r="X156"/>
  <c r="Y156" s="1"/>
  <c r="X159"/>
  <c r="Y159" s="1"/>
  <c r="X176"/>
  <c r="Y176" s="1"/>
  <c r="AC179"/>
  <c r="V179"/>
  <c r="AC184"/>
  <c r="V184"/>
  <c r="X192"/>
  <c r="Y192" s="1"/>
  <c r="AC197"/>
  <c r="V197"/>
  <c r="AC210"/>
  <c r="V210"/>
  <c r="AC228"/>
  <c r="V228"/>
  <c r="X228" s="1"/>
  <c r="Y228" s="1"/>
  <c r="Z228" s="1"/>
  <c r="X239"/>
  <c r="Y239" s="1"/>
  <c r="AC245"/>
  <c r="V245"/>
  <c r="AC249"/>
  <c r="V249"/>
  <c r="AC252"/>
  <c r="V252"/>
  <c r="X252" s="1"/>
  <c r="Y252" s="1"/>
  <c r="X255"/>
  <c r="Y255" s="1"/>
  <c r="X260"/>
  <c r="Y260" s="1"/>
  <c r="AF260" s="1"/>
  <c r="X272"/>
  <c r="Y272" s="1"/>
  <c r="Z272" s="1"/>
  <c r="X275"/>
  <c r="Y275" s="1"/>
  <c r="AC277"/>
  <c r="V277"/>
  <c r="AC281"/>
  <c r="V281"/>
  <c r="X285"/>
  <c r="Y285" s="1"/>
  <c r="X297"/>
  <c r="Y297" s="1"/>
  <c r="AF297" s="1"/>
  <c r="X303"/>
  <c r="Y303" s="1"/>
  <c r="AF303" s="1"/>
  <c r="AC311"/>
  <c r="V311"/>
  <c r="AC314"/>
  <c r="V314"/>
  <c r="X320"/>
  <c r="Y320" s="1"/>
  <c r="AF320" s="1"/>
  <c r="X326"/>
  <c r="Y326" s="1"/>
  <c r="X331"/>
  <c r="Y331" s="1"/>
  <c r="AF331" s="1"/>
  <c r="X344"/>
  <c r="AE344" s="1"/>
  <c r="X346"/>
  <c r="Y346" s="1"/>
  <c r="AF346" s="1"/>
  <c r="AC353"/>
  <c r="V353"/>
  <c r="AC355"/>
  <c r="V355"/>
  <c r="AC358"/>
  <c r="V358"/>
  <c r="AC364"/>
  <c r="V364"/>
  <c r="AC369"/>
  <c r="V369"/>
  <c r="X374"/>
  <c r="Y374" s="1"/>
  <c r="X384"/>
  <c r="Y384" s="1"/>
  <c r="AF384" s="1"/>
  <c r="X399"/>
  <c r="Y399" s="1"/>
  <c r="AF399" s="1"/>
  <c r="AC403"/>
  <c r="V403"/>
  <c r="X406"/>
  <c r="Y406" s="1"/>
  <c r="X409"/>
  <c r="Y409" s="1"/>
  <c r="AF409" s="1"/>
  <c r="X423"/>
  <c r="Y423" s="1"/>
  <c r="AC431"/>
  <c r="V431"/>
  <c r="X463"/>
  <c r="Y463" s="1"/>
  <c r="AC476"/>
  <c r="V476"/>
  <c r="AC481"/>
  <c r="V481"/>
  <c r="AC493"/>
  <c r="V493"/>
  <c r="AC504"/>
  <c r="V504"/>
  <c r="AC511"/>
  <c r="V511"/>
  <c r="X10"/>
  <c r="Y10" s="1"/>
  <c r="Z10" s="1"/>
  <c r="X12"/>
  <c r="Y12" s="1"/>
  <c r="AC20"/>
  <c r="V20"/>
  <c r="AC26"/>
  <c r="V26"/>
  <c r="X29"/>
  <c r="Y29" s="1"/>
  <c r="X35"/>
  <c r="Y35" s="1"/>
  <c r="X38"/>
  <c r="Y38" s="1"/>
  <c r="X41"/>
  <c r="Y41" s="1"/>
  <c r="Z41" s="1"/>
  <c r="X51"/>
  <c r="Y51" s="1"/>
  <c r="X54"/>
  <c r="Y54" s="1"/>
  <c r="X57"/>
  <c r="Y57" s="1"/>
  <c r="Z57" s="1"/>
  <c r="AC64"/>
  <c r="V64"/>
  <c r="X71"/>
  <c r="Y71" s="1"/>
  <c r="X90"/>
  <c r="Y90" s="1"/>
  <c r="X103"/>
  <c r="Y103" s="1"/>
  <c r="X107"/>
  <c r="Y107" s="1"/>
  <c r="AC111"/>
  <c r="V111"/>
  <c r="AC115"/>
  <c r="V115"/>
  <c r="AC119"/>
  <c r="V119"/>
  <c r="AC123"/>
  <c r="V123"/>
  <c r="AC132"/>
  <c r="V132"/>
  <c r="X135"/>
  <c r="Y135" s="1"/>
  <c r="X142"/>
  <c r="AE142" s="1"/>
  <c r="X145"/>
  <c r="AE145" s="1"/>
  <c r="X151"/>
  <c r="Y151" s="1"/>
  <c r="X153"/>
  <c r="Y153" s="1"/>
  <c r="AC161"/>
  <c r="V161"/>
  <c r="AC164"/>
  <c r="V164"/>
  <c r="AC168"/>
  <c r="V168"/>
  <c r="AC172"/>
  <c r="V172"/>
  <c r="AC181"/>
  <c r="V181"/>
  <c r="X186"/>
  <c r="Y186" s="1"/>
  <c r="X189"/>
  <c r="Y189" s="1"/>
  <c r="Z189" s="1"/>
  <c r="AC207"/>
  <c r="V207"/>
  <c r="AC216"/>
  <c r="V216"/>
  <c r="X216" s="1"/>
  <c r="Y216" s="1"/>
  <c r="Z216" s="1"/>
  <c r="X220"/>
  <c r="Y220" s="1"/>
  <c r="X224"/>
  <c r="Y224" s="1"/>
  <c r="X233"/>
  <c r="Y233" s="1"/>
  <c r="X241"/>
  <c r="Y241" s="1"/>
  <c r="AF241" s="1"/>
  <c r="X257"/>
  <c r="Y257" s="1"/>
  <c r="AF257" s="1"/>
  <c r="X264"/>
  <c r="AE264" s="1"/>
  <c r="AC268"/>
  <c r="V268"/>
  <c r="AC280"/>
  <c r="V280"/>
  <c r="X291"/>
  <c r="Y291" s="1"/>
  <c r="AF291" s="1"/>
  <c r="X300"/>
  <c r="Y300" s="1"/>
  <c r="X308"/>
  <c r="Y308" s="1"/>
  <c r="AF308" s="1"/>
  <c r="X313"/>
  <c r="Y313" s="1"/>
  <c r="AF313" s="1"/>
  <c r="AC317"/>
  <c r="V317"/>
  <c r="AC322"/>
  <c r="V322"/>
  <c r="X328"/>
  <c r="AC333"/>
  <c r="V333"/>
  <c r="AC336"/>
  <c r="V336"/>
  <c r="AC341"/>
  <c r="V341"/>
  <c r="X348"/>
  <c r="Y348" s="1"/>
  <c r="AF348" s="1"/>
  <c r="AC350"/>
  <c r="V350"/>
  <c r="AC360"/>
  <c r="V360"/>
  <c r="X371"/>
  <c r="Y371" s="1"/>
  <c r="AC376"/>
  <c r="V376"/>
  <c r="AC379"/>
  <c r="V379"/>
  <c r="AC381"/>
  <c r="V381"/>
  <c r="AC388"/>
  <c r="V388"/>
  <c r="X390"/>
  <c r="AE390" s="1"/>
  <c r="X393"/>
  <c r="Y393" s="1"/>
  <c r="AF393" s="1"/>
  <c r="X396"/>
  <c r="Y396" s="1"/>
  <c r="AF396" s="1"/>
  <c r="X413"/>
  <c r="Y413" s="1"/>
  <c r="AF413" s="1"/>
  <c r="X419"/>
  <c r="Y419" s="1"/>
  <c r="X425"/>
  <c r="Y425" s="1"/>
  <c r="AF425" s="1"/>
  <c r="AC428"/>
  <c r="V428"/>
  <c r="X433"/>
  <c r="Y433" s="1"/>
  <c r="AF433" s="1"/>
  <c r="AC438"/>
  <c r="V438"/>
  <c r="X447"/>
  <c r="Y447" s="1"/>
  <c r="AF447" s="1"/>
  <c r="X452"/>
  <c r="AC457"/>
  <c r="V457"/>
  <c r="X465"/>
  <c r="Y465" s="1"/>
  <c r="AF465" s="1"/>
  <c r="X470"/>
  <c r="Y470" s="1"/>
  <c r="X478"/>
  <c r="Y478" s="1"/>
  <c r="AC484"/>
  <c r="V484"/>
  <c r="X488"/>
  <c r="Y488" s="1"/>
  <c r="AF488" s="1"/>
  <c r="AC490"/>
  <c r="V490"/>
  <c r="X495"/>
  <c r="Y495" s="1"/>
  <c r="AC497"/>
  <c r="V497"/>
  <c r="X506"/>
  <c r="Y506" s="1"/>
  <c r="X508"/>
  <c r="Y508" s="1"/>
  <c r="AF508" s="1"/>
  <c r="AC14"/>
  <c r="V14"/>
  <c r="X16"/>
  <c r="Y16" s="1"/>
  <c r="X19"/>
  <c r="Y19" s="1"/>
  <c r="X23"/>
  <c r="Y23" s="1"/>
  <c r="X32"/>
  <c r="Y32" s="1"/>
  <c r="Z32" s="1"/>
  <c r="X34"/>
  <c r="Y34" s="1"/>
  <c r="AC43"/>
  <c r="V43"/>
  <c r="X47"/>
  <c r="Y47" s="1"/>
  <c r="AC50"/>
  <c r="V50"/>
  <c r="X56"/>
  <c r="Y56" s="1"/>
  <c r="AC60"/>
  <c r="V60"/>
  <c r="X63"/>
  <c r="AE63" s="1"/>
  <c r="X70"/>
  <c r="Y70" s="1"/>
  <c r="AC74"/>
  <c r="V74"/>
  <c r="AC78"/>
  <c r="V78"/>
  <c r="X82"/>
  <c r="Y82" s="1"/>
  <c r="X86"/>
  <c r="Y86" s="1"/>
  <c r="X110"/>
  <c r="Y110" s="1"/>
  <c r="X114"/>
  <c r="Y114" s="1"/>
  <c r="X118"/>
  <c r="Y118" s="1"/>
  <c r="X122"/>
  <c r="Y122" s="1"/>
  <c r="Z122" s="1"/>
  <c r="X126"/>
  <c r="Y126" s="1"/>
  <c r="Z126" s="1"/>
  <c r="AC129"/>
  <c r="V129"/>
  <c r="AC134"/>
  <c r="V134"/>
  <c r="X138"/>
  <c r="Y138" s="1"/>
  <c r="Z138" s="1"/>
  <c r="X148"/>
  <c r="Y148" s="1"/>
  <c r="Z148" s="1"/>
  <c r="AC155"/>
  <c r="V155"/>
  <c r="X163"/>
  <c r="AE163" s="1"/>
  <c r="AC175"/>
  <c r="V175"/>
  <c r="AC178"/>
  <c r="V178"/>
  <c r="X183"/>
  <c r="Y183" s="1"/>
  <c r="AC188"/>
  <c r="V188"/>
  <c r="AC191"/>
  <c r="V191"/>
  <c r="X193"/>
  <c r="Y193" s="1"/>
  <c r="AC198"/>
  <c r="V198"/>
  <c r="X198" s="1"/>
  <c r="Y198" s="1"/>
  <c r="AC204"/>
  <c r="V204"/>
  <c r="X209"/>
  <c r="X229"/>
  <c r="Y229" s="1"/>
  <c r="AF229" s="1"/>
  <c r="X232"/>
  <c r="Y232" s="1"/>
  <c r="AC235"/>
  <c r="V235"/>
  <c r="AC238"/>
  <c r="V238"/>
  <c r="X243"/>
  <c r="Y243" s="1"/>
  <c r="X247"/>
  <c r="Y247" s="1"/>
  <c r="Z247" s="1"/>
  <c r="X253"/>
  <c r="Y253" s="1"/>
  <c r="X261"/>
  <c r="Y261" s="1"/>
  <c r="AF261" s="1"/>
  <c r="X267"/>
  <c r="Y267" s="1"/>
  <c r="Z267" s="1"/>
  <c r="X270"/>
  <c r="Y270" s="1"/>
  <c r="AC276"/>
  <c r="V276"/>
  <c r="X283"/>
  <c r="Y283" s="1"/>
  <c r="Z283" s="1"/>
  <c r="AC287"/>
  <c r="V287"/>
  <c r="AC290"/>
  <c r="V290"/>
  <c r="X293"/>
  <c r="Y293" s="1"/>
  <c r="AF293" s="1"/>
  <c r="AC304"/>
  <c r="V304"/>
  <c r="X319"/>
  <c r="Y319" s="1"/>
  <c r="X321"/>
  <c r="X324"/>
  <c r="Y324" s="1"/>
  <c r="AF324" s="1"/>
  <c r="AC327"/>
  <c r="V327"/>
  <c r="X330"/>
  <c r="Y330" s="1"/>
  <c r="AF330" s="1"/>
  <c r="AC338"/>
  <c r="V338"/>
  <c r="X343"/>
  <c r="Y343" s="1"/>
  <c r="AC345"/>
  <c r="V345"/>
  <c r="X352"/>
  <c r="Y352" s="1"/>
  <c r="AF352" s="1"/>
  <c r="AC354"/>
  <c r="V354"/>
  <c r="AC357"/>
  <c r="V357"/>
  <c r="AC365"/>
  <c r="V365"/>
  <c r="X378"/>
  <c r="Y378" s="1"/>
  <c r="X383"/>
  <c r="Y383" s="1"/>
  <c r="AC385"/>
  <c r="V385"/>
  <c r="AC392"/>
  <c r="V392"/>
  <c r="X395"/>
  <c r="AC400"/>
  <c r="V400"/>
  <c r="X405"/>
  <c r="Y405" s="1"/>
  <c r="AF405" s="1"/>
  <c r="AC408"/>
  <c r="V408"/>
  <c r="AC410"/>
  <c r="V410"/>
  <c r="X415"/>
  <c r="AE415" s="1"/>
  <c r="AC418"/>
  <c r="V418"/>
  <c r="AC422"/>
  <c r="V422"/>
  <c r="AC424"/>
  <c r="V424"/>
  <c r="AC435"/>
  <c r="V435"/>
  <c r="AC440"/>
  <c r="V440"/>
  <c r="AC442"/>
  <c r="V442"/>
  <c r="X449"/>
  <c r="Y449" s="1"/>
  <c r="AF449" s="1"/>
  <c r="AC454"/>
  <c r="V454"/>
  <c r="AC459"/>
  <c r="V459"/>
  <c r="X467"/>
  <c r="Y467" s="1"/>
  <c r="AC472"/>
  <c r="V472"/>
  <c r="X477"/>
  <c r="Y477" s="1"/>
  <c r="AF477" s="1"/>
  <c r="AC480"/>
  <c r="V480"/>
  <c r="AC483"/>
  <c r="V483"/>
  <c r="X492"/>
  <c r="Y492" s="1"/>
  <c r="AF492" s="1"/>
  <c r="X499"/>
  <c r="Y499" s="1"/>
  <c r="X512"/>
  <c r="AE512" s="1"/>
  <c r="AC94"/>
  <c r="V94"/>
  <c r="AF201"/>
  <c r="AE212"/>
  <c r="AF227"/>
  <c r="AC95"/>
  <c r="V95"/>
  <c r="AE340"/>
  <c r="AE320"/>
  <c r="AE421"/>
  <c r="AE278"/>
  <c r="AE303"/>
  <c r="AE389"/>
  <c r="AD512"/>
  <c r="AE427"/>
  <c r="AE444"/>
  <c r="AF514"/>
  <c r="O9" i="6"/>
  <c r="P5"/>
  <c r="D6"/>
  <c r="C6" s="1"/>
  <c r="C9" s="1"/>
  <c r="C17" s="1"/>
  <c r="AB293" i="1"/>
  <c r="AB446"/>
  <c r="AB142"/>
  <c r="AB246"/>
  <c r="AB342"/>
  <c r="AE315"/>
  <c r="F9" i="6"/>
  <c r="H5"/>
  <c r="AB133" i="1"/>
  <c r="AB197"/>
  <c r="AB253"/>
  <c r="AB309"/>
  <c r="AB357"/>
  <c r="AB35"/>
  <c r="AB151"/>
  <c r="AB207"/>
  <c r="AB231"/>
  <c r="AB351"/>
  <c r="AB367"/>
  <c r="AB408"/>
  <c r="AE478"/>
  <c r="AF196"/>
  <c r="AF228"/>
  <c r="AF326"/>
  <c r="AB91"/>
  <c r="AB8"/>
  <c r="J9" i="6"/>
  <c r="AB11" i="1"/>
  <c r="AB104"/>
  <c r="AB152"/>
  <c r="AB232"/>
  <c r="AB393"/>
  <c r="AB409"/>
  <c r="AB425"/>
  <c r="AB449"/>
  <c r="AB465"/>
  <c r="AB497"/>
  <c r="AE486"/>
  <c r="AB277"/>
  <c r="AB317"/>
  <c r="AB57"/>
  <c r="H8" i="6"/>
  <c r="M8" s="1"/>
  <c r="N8" s="1"/>
  <c r="AB109" i="1"/>
  <c r="AB117"/>
  <c r="AB125"/>
  <c r="AB189"/>
  <c r="AB229"/>
  <c r="AB285"/>
  <c r="AB349"/>
  <c r="AB12"/>
  <c r="AB71"/>
  <c r="AB137"/>
  <c r="AB209"/>
  <c r="AB313"/>
  <c r="AB418"/>
  <c r="AB474"/>
  <c r="AF362"/>
  <c r="AB470"/>
  <c r="AB341"/>
  <c r="AB454"/>
  <c r="AB30"/>
  <c r="AB54"/>
  <c r="AB88"/>
  <c r="AB306"/>
  <c r="AB427"/>
  <c r="AB467"/>
  <c r="AB499"/>
  <c r="AE250"/>
  <c r="AE306"/>
  <c r="AB301"/>
  <c r="AB390"/>
  <c r="AB422"/>
  <c r="AB99"/>
  <c r="AB131"/>
  <c r="AB267"/>
  <c r="AB428"/>
  <c r="AB492"/>
  <c r="AE11"/>
  <c r="AE35"/>
  <c r="AD231"/>
  <c r="AF231"/>
  <c r="AE425"/>
  <c r="AB49"/>
  <c r="AB41"/>
  <c r="AB16"/>
  <c r="AB101"/>
  <c r="AB181"/>
  <c r="AB261"/>
  <c r="AB365"/>
  <c r="AB511"/>
  <c r="AB188"/>
  <c r="AB276"/>
  <c r="AB397"/>
  <c r="AB429"/>
  <c r="AE128"/>
  <c r="AE189"/>
  <c r="AE214"/>
  <c r="AF214"/>
  <c r="AE257"/>
  <c r="AE397"/>
  <c r="AE451"/>
  <c r="AE187"/>
  <c r="AD198"/>
  <c r="AD330"/>
  <c r="AD358"/>
  <c r="AE380"/>
  <c r="AF421"/>
  <c r="AB514"/>
  <c r="AF205"/>
  <c r="AD281"/>
  <c r="AD303"/>
  <c r="AE329"/>
  <c r="AD353"/>
  <c r="AE409"/>
  <c r="AD446"/>
  <c r="AD513"/>
  <c r="AE101"/>
  <c r="AE180"/>
  <c r="AE196"/>
  <c r="AE201"/>
  <c r="AE255"/>
  <c r="AE463"/>
  <c r="AE159"/>
  <c r="AF212"/>
  <c r="AE227"/>
  <c r="AF246"/>
  <c r="AE252"/>
  <c r="AD277"/>
  <c r="AD444"/>
  <c r="AB94"/>
  <c r="AE51"/>
  <c r="AD319"/>
  <c r="AE331"/>
  <c r="AD365"/>
  <c r="AD390"/>
  <c r="AE399"/>
  <c r="AE176"/>
  <c r="AE406"/>
  <c r="AE423"/>
  <c r="AE429"/>
  <c r="AD442"/>
  <c r="AE501"/>
  <c r="AD27"/>
  <c r="AD19"/>
  <c r="AC59"/>
  <c r="AD172"/>
  <c r="AE199"/>
  <c r="AD199"/>
  <c r="AE12"/>
  <c r="AE15"/>
  <c r="AE29"/>
  <c r="AE103"/>
  <c r="AE49"/>
  <c r="AE54"/>
  <c r="AE170"/>
  <c r="AD170"/>
  <c r="AE246"/>
  <c r="AD246"/>
  <c r="AC15"/>
  <c r="AD26"/>
  <c r="AD43"/>
  <c r="AD63"/>
  <c r="AD127"/>
  <c r="AE133"/>
  <c r="AD134"/>
  <c r="AD235"/>
  <c r="AE118"/>
  <c r="AD86"/>
  <c r="AD166"/>
  <c r="AE174"/>
  <c r="AD201"/>
  <c r="AC31"/>
  <c r="AE38"/>
  <c r="AE66"/>
  <c r="AE82"/>
  <c r="AD87"/>
  <c r="AD98"/>
  <c r="AD128"/>
  <c r="AE131"/>
  <c r="AD142"/>
  <c r="AD145"/>
  <c r="AD151"/>
  <c r="AD227"/>
  <c r="AE285"/>
  <c r="AE289"/>
  <c r="AE152"/>
  <c r="AE153"/>
  <c r="AE154"/>
  <c r="AE156"/>
  <c r="AE183"/>
  <c r="AE186"/>
  <c r="AE192"/>
  <c r="AD195"/>
  <c r="AD205"/>
  <c r="AD209"/>
  <c r="AD210"/>
  <c r="AD212"/>
  <c r="AD214"/>
  <c r="AD216"/>
  <c r="AE230"/>
  <c r="AE239"/>
  <c r="AE241"/>
  <c r="AD257"/>
  <c r="AE258"/>
  <c r="AE260"/>
  <c r="AD264"/>
  <c r="AC47"/>
  <c r="AC152"/>
  <c r="AD153"/>
  <c r="AC153"/>
  <c r="AD183"/>
  <c r="AC229"/>
  <c r="AD241"/>
  <c r="AC253"/>
  <c r="AE275"/>
  <c r="AE309"/>
  <c r="AC320"/>
  <c r="AD174"/>
  <c r="AC267"/>
  <c r="AC272"/>
  <c r="AE297"/>
  <c r="AE386"/>
  <c r="AD270"/>
  <c r="AE313"/>
  <c r="AD320"/>
  <c r="AD331"/>
  <c r="AD336"/>
  <c r="AD341"/>
  <c r="AE342"/>
  <c r="AE346"/>
  <c r="AE367"/>
  <c r="AD371"/>
  <c r="AE372"/>
  <c r="AE374"/>
  <c r="AD384"/>
  <c r="AE394"/>
  <c r="AD397"/>
  <c r="AD399"/>
  <c r="AD409"/>
  <c r="AE412"/>
  <c r="AD429"/>
  <c r="AD431"/>
  <c r="AD433"/>
  <c r="AD437"/>
  <c r="AD440"/>
  <c r="AD447"/>
  <c r="AD449"/>
  <c r="AE452"/>
  <c r="AD461"/>
  <c r="AD463"/>
  <c r="AD465"/>
  <c r="AD467"/>
  <c r="AE470"/>
  <c r="AD492"/>
  <c r="AE495"/>
  <c r="AD499"/>
  <c r="AD501"/>
  <c r="AD504"/>
  <c r="AD506"/>
  <c r="AE508"/>
  <c r="AD342"/>
  <c r="AD354"/>
  <c r="AD394"/>
  <c r="AD400"/>
  <c r="AD418"/>
  <c r="AD424"/>
  <c r="AD457"/>
  <c r="AD474"/>
  <c r="AD389"/>
  <c r="AD401"/>
  <c r="AD415"/>
  <c r="AD421"/>
  <c r="AD321"/>
  <c r="AC329"/>
  <c r="AD340"/>
  <c r="AD344"/>
  <c r="AC380"/>
  <c r="AD383"/>
  <c r="AC486"/>
  <c r="AC513"/>
  <c r="AC512"/>
  <c r="AC506"/>
  <c r="AC501"/>
  <c r="AC499"/>
  <c r="AC495"/>
  <c r="AD489"/>
  <c r="AC492"/>
  <c r="AC488"/>
  <c r="AC478"/>
  <c r="AC477"/>
  <c r="AC470"/>
  <c r="AC467"/>
  <c r="AC465"/>
  <c r="AC463"/>
  <c r="AC452"/>
  <c r="AC451"/>
  <c r="AC449"/>
  <c r="AC447"/>
  <c r="AC444"/>
  <c r="AD435"/>
  <c r="AC433"/>
  <c r="AC429"/>
  <c r="AD428"/>
  <c r="AC427"/>
  <c r="AC425"/>
  <c r="AC423"/>
  <c r="AC421"/>
  <c r="AC419"/>
  <c r="AC415"/>
  <c r="AC413"/>
  <c r="AC412"/>
  <c r="AC409"/>
  <c r="AC406"/>
  <c r="AC405"/>
  <c r="AC401"/>
  <c r="AC399"/>
  <c r="AC397"/>
  <c r="AC396"/>
  <c r="AC395"/>
  <c r="AC394"/>
  <c r="AC393"/>
  <c r="AD392"/>
  <c r="AC390"/>
  <c r="AC389"/>
  <c r="AC384"/>
  <c r="AC383"/>
  <c r="AC378"/>
  <c r="AC372"/>
  <c r="AC374"/>
  <c r="AC371"/>
  <c r="AC367"/>
  <c r="AC362"/>
  <c r="AD360"/>
  <c r="AC352"/>
  <c r="AC348"/>
  <c r="AC346"/>
  <c r="AD345"/>
  <c r="AC344"/>
  <c r="AC343"/>
  <c r="AC342"/>
  <c r="AC340"/>
  <c r="AC331"/>
  <c r="AC330"/>
  <c r="AC328"/>
  <c r="AD327"/>
  <c r="AC326"/>
  <c r="AC324"/>
  <c r="AC321"/>
  <c r="AC319"/>
  <c r="AC315"/>
  <c r="AC313"/>
  <c r="AC309"/>
  <c r="AC308"/>
  <c r="AC306"/>
  <c r="AD304"/>
  <c r="AC303"/>
  <c r="AC300"/>
  <c r="AC297"/>
  <c r="AC293"/>
  <c r="AC291"/>
  <c r="AC289"/>
  <c r="AC285"/>
  <c r="AC283"/>
  <c r="AC278"/>
  <c r="AC275"/>
  <c r="AC273"/>
  <c r="AC270"/>
  <c r="AC263"/>
  <c r="AC264"/>
  <c r="AC261"/>
  <c r="AC260"/>
  <c r="AC258"/>
  <c r="AC257"/>
  <c r="AC255"/>
  <c r="AC250"/>
  <c r="AC246"/>
  <c r="AC247"/>
  <c r="AC243"/>
  <c r="AC241"/>
  <c r="AC239"/>
  <c r="AC236"/>
  <c r="AC233"/>
  <c r="AC232"/>
  <c r="AC230"/>
  <c r="AC227"/>
  <c r="AC224"/>
  <c r="AC220"/>
  <c r="AC212"/>
  <c r="AC209"/>
  <c r="AD207"/>
  <c r="AC205"/>
  <c r="AC202"/>
  <c r="AC201"/>
  <c r="AC199"/>
  <c r="AC196"/>
  <c r="AC193"/>
  <c r="AC192"/>
  <c r="AC189"/>
  <c r="AC187"/>
  <c r="AC186"/>
  <c r="AC183"/>
  <c r="AC180"/>
  <c r="AC176"/>
  <c r="AC174"/>
  <c r="AC170"/>
  <c r="AD168"/>
  <c r="AC163"/>
  <c r="AC159"/>
  <c r="AC157"/>
  <c r="AC156"/>
  <c r="AC154"/>
  <c r="AC151"/>
  <c r="AC148"/>
  <c r="AC147"/>
  <c r="AC145"/>
  <c r="AC142"/>
  <c r="AC138"/>
  <c r="AD137"/>
  <c r="AC135"/>
  <c r="AC133"/>
  <c r="AD132"/>
  <c r="AC131"/>
  <c r="AC128"/>
  <c r="AC126"/>
  <c r="AC124"/>
  <c r="AC122"/>
  <c r="AC120"/>
  <c r="AC118"/>
  <c r="AC116"/>
  <c r="AC114"/>
  <c r="AC112"/>
  <c r="AC110"/>
  <c r="AC107"/>
  <c r="AC105"/>
  <c r="AC103"/>
  <c r="AC101"/>
  <c r="AC99"/>
  <c r="AC91"/>
  <c r="AC90"/>
  <c r="AD88"/>
  <c r="AC86"/>
  <c r="AC82"/>
  <c r="AC80"/>
  <c r="AC71"/>
  <c r="AC70"/>
  <c r="AC66"/>
  <c r="AC508"/>
  <c r="AC63"/>
  <c r="AC57"/>
  <c r="AC56"/>
  <c r="AC54"/>
  <c r="AC51"/>
  <c r="AC49"/>
  <c r="AC45"/>
  <c r="AC41"/>
  <c r="AC38"/>
  <c r="AC35"/>
  <c r="AC34"/>
  <c r="AC32"/>
  <c r="AD30"/>
  <c r="AC29"/>
  <c r="AC23"/>
  <c r="AC22"/>
  <c r="AC19"/>
  <c r="AC16"/>
  <c r="AC11"/>
  <c r="AC12"/>
  <c r="AC10"/>
  <c r="AE447" l="1"/>
  <c r="AE384"/>
  <c r="AE151"/>
  <c r="AE477"/>
  <c r="AE270"/>
  <c r="AE19"/>
  <c r="AE371"/>
  <c r="AE233"/>
  <c r="AE465"/>
  <c r="AE70"/>
  <c r="AE378"/>
  <c r="AE348"/>
  <c r="AE506"/>
  <c r="AE405"/>
  <c r="AE343"/>
  <c r="AE383"/>
  <c r="AE449"/>
  <c r="AE413"/>
  <c r="Y163"/>
  <c r="AE243"/>
  <c r="AE229"/>
  <c r="AE193"/>
  <c r="AG214"/>
  <c r="AF216"/>
  <c r="AE86"/>
  <c r="AE198"/>
  <c r="AE16"/>
  <c r="AE324"/>
  <c r="AE253"/>
  <c r="AE34"/>
  <c r="AE467"/>
  <c r="AE135"/>
  <c r="AE216"/>
  <c r="Z297"/>
  <c r="Z118"/>
  <c r="AF118"/>
  <c r="Z99"/>
  <c r="AF99"/>
  <c r="Z128"/>
  <c r="AF128"/>
  <c r="Z409"/>
  <c r="Y390"/>
  <c r="Z285"/>
  <c r="Z86"/>
  <c r="AF86"/>
  <c r="Z147"/>
  <c r="AF147"/>
  <c r="Z110"/>
  <c r="AF110"/>
  <c r="Z114"/>
  <c r="AF114"/>
  <c r="Z70"/>
  <c r="AF70"/>
  <c r="Z82"/>
  <c r="AF82"/>
  <c r="AE293"/>
  <c r="AE433"/>
  <c r="AE419"/>
  <c r="Y264"/>
  <c r="AF264" s="1"/>
  <c r="Z346"/>
  <c r="Z421"/>
  <c r="Z246"/>
  <c r="Z255"/>
  <c r="AF255"/>
  <c r="Z427"/>
  <c r="AF427"/>
  <c r="Z313"/>
  <c r="Y344"/>
  <c r="AE499"/>
  <c r="AE308"/>
  <c r="AE319"/>
  <c r="AE261"/>
  <c r="Z66"/>
  <c r="AF66"/>
  <c r="Z478"/>
  <c r="AF478"/>
  <c r="Z300"/>
  <c r="AF300"/>
  <c r="Z315"/>
  <c r="AF315"/>
  <c r="Z291"/>
  <c r="Z397"/>
  <c r="Z389"/>
  <c r="Y380"/>
  <c r="AF380" s="1"/>
  <c r="Z329"/>
  <c r="Z309"/>
  <c r="Y395"/>
  <c r="AF395" s="1"/>
  <c r="Z352"/>
  <c r="Z261"/>
  <c r="Z232"/>
  <c r="Y328"/>
  <c r="AF328" s="1"/>
  <c r="Z308"/>
  <c r="Z429"/>
  <c r="Y452"/>
  <c r="AF452" s="1"/>
  <c r="Z393"/>
  <c r="Z412"/>
  <c r="Z372"/>
  <c r="Z273"/>
  <c r="Y512"/>
  <c r="Z293"/>
  <c r="Z229"/>
  <c r="Z384"/>
  <c r="Z326"/>
  <c r="Z340"/>
  <c r="Y187"/>
  <c r="AF187" s="1"/>
  <c r="Z47"/>
  <c r="AF47"/>
  <c r="Z233"/>
  <c r="AF233"/>
  <c r="Z186"/>
  <c r="AF186"/>
  <c r="Z151"/>
  <c r="AF151"/>
  <c r="Z90"/>
  <c r="AF90"/>
  <c r="Z38"/>
  <c r="AF38"/>
  <c r="Z133"/>
  <c r="AF133"/>
  <c r="Z91"/>
  <c r="AF91"/>
  <c r="Z152"/>
  <c r="AF152"/>
  <c r="Z467"/>
  <c r="AF467"/>
  <c r="Z34"/>
  <c r="AF34"/>
  <c r="Z16"/>
  <c r="AF16"/>
  <c r="AF495"/>
  <c r="Z495"/>
  <c r="Z153"/>
  <c r="AF153"/>
  <c r="Z135"/>
  <c r="AF135"/>
  <c r="Z103"/>
  <c r="AF103"/>
  <c r="Z12"/>
  <c r="AF12"/>
  <c r="Z156"/>
  <c r="AF156"/>
  <c r="Z15"/>
  <c r="AF15"/>
  <c r="Z451"/>
  <c r="AF451"/>
  <c r="Z170"/>
  <c r="AF170"/>
  <c r="AG170" s="1"/>
  <c r="Z154"/>
  <c r="AF154"/>
  <c r="Z343"/>
  <c r="AF343"/>
  <c r="Z19"/>
  <c r="AF19"/>
  <c r="Z107"/>
  <c r="AF107"/>
  <c r="Z51"/>
  <c r="AF51"/>
  <c r="Z29"/>
  <c r="AF29"/>
  <c r="AF159"/>
  <c r="Z159"/>
  <c r="Z112"/>
  <c r="AF112"/>
  <c r="Z486"/>
  <c r="AF486"/>
  <c r="Z278"/>
  <c r="AF278"/>
  <c r="Z174"/>
  <c r="AF174"/>
  <c r="Z157"/>
  <c r="AF157"/>
  <c r="Z56"/>
  <c r="AF56"/>
  <c r="Z23"/>
  <c r="AF23"/>
  <c r="Z419"/>
  <c r="AF419"/>
  <c r="Z71"/>
  <c r="AF71"/>
  <c r="Z54"/>
  <c r="AF54"/>
  <c r="Z35"/>
  <c r="AF35"/>
  <c r="Z116"/>
  <c r="AF116"/>
  <c r="Z101"/>
  <c r="AF101"/>
  <c r="Z80"/>
  <c r="AF80"/>
  <c r="Z180"/>
  <c r="AF180"/>
  <c r="X392"/>
  <c r="AE392" s="1"/>
  <c r="Z383"/>
  <c r="AF383"/>
  <c r="X365"/>
  <c r="X354"/>
  <c r="Z319"/>
  <c r="AF319"/>
  <c r="X287"/>
  <c r="AE287" s="1"/>
  <c r="X276"/>
  <c r="AE276" s="1"/>
  <c r="Z253"/>
  <c r="AF253"/>
  <c r="Z243"/>
  <c r="AF243"/>
  <c r="X235"/>
  <c r="AE235" s="1"/>
  <c r="X204"/>
  <c r="Y204" s="1"/>
  <c r="Z193"/>
  <c r="AF193"/>
  <c r="X188"/>
  <c r="Y188" s="1"/>
  <c r="X178"/>
  <c r="AE178" s="1"/>
  <c r="Z163"/>
  <c r="AF163"/>
  <c r="X134"/>
  <c r="AE134" s="1"/>
  <c r="X74"/>
  <c r="Y74" s="1"/>
  <c r="X497"/>
  <c r="X381"/>
  <c r="X376"/>
  <c r="AE376" s="1"/>
  <c r="X360"/>
  <c r="AE360" s="1"/>
  <c r="X322"/>
  <c r="Y322" s="1"/>
  <c r="AF322" s="1"/>
  <c r="X268"/>
  <c r="AE268" s="1"/>
  <c r="X504"/>
  <c r="AE504" s="1"/>
  <c r="X481"/>
  <c r="AE481" s="1"/>
  <c r="Z463"/>
  <c r="AF463"/>
  <c r="AG463" s="1"/>
  <c r="Z423"/>
  <c r="AF423"/>
  <c r="Z406"/>
  <c r="AF406"/>
  <c r="X369"/>
  <c r="X358"/>
  <c r="X353"/>
  <c r="AE353" s="1"/>
  <c r="X277"/>
  <c r="Z252"/>
  <c r="AF252"/>
  <c r="X245"/>
  <c r="X197"/>
  <c r="X184"/>
  <c r="AE184" s="1"/>
  <c r="Z176"/>
  <c r="AF176"/>
  <c r="X335"/>
  <c r="Y335" s="1"/>
  <c r="Z306"/>
  <c r="AF306"/>
  <c r="X298"/>
  <c r="AE298" s="1"/>
  <c r="X266"/>
  <c r="AE266" s="1"/>
  <c r="Z258"/>
  <c r="AF258"/>
  <c r="X226"/>
  <c r="Y226" s="1"/>
  <c r="AF226" s="1"/>
  <c r="Y195"/>
  <c r="AE195"/>
  <c r="X137"/>
  <c r="AE137" s="1"/>
  <c r="X121"/>
  <c r="Y121" s="1"/>
  <c r="Z121" s="1"/>
  <c r="X113"/>
  <c r="Y113" s="1"/>
  <c r="X73"/>
  <c r="Y73" s="1"/>
  <c r="Z49"/>
  <c r="AF49"/>
  <c r="Z11"/>
  <c r="AF11"/>
  <c r="Z492"/>
  <c r="Y63"/>
  <c r="AF63" s="1"/>
  <c r="AG63" s="1"/>
  <c r="Z465"/>
  <c r="Z447"/>
  <c r="Z348"/>
  <c r="Z399"/>
  <c r="Z320"/>
  <c r="Z367"/>
  <c r="Z289"/>
  <c r="X483"/>
  <c r="Y483" s="1"/>
  <c r="X454"/>
  <c r="AE454" s="1"/>
  <c r="X442"/>
  <c r="AE442" s="1"/>
  <c r="X435"/>
  <c r="AE435" s="1"/>
  <c r="X422"/>
  <c r="Y422" s="1"/>
  <c r="X408"/>
  <c r="AE408" s="1"/>
  <c r="X400"/>
  <c r="AE400" s="1"/>
  <c r="Y321"/>
  <c r="AE321"/>
  <c r="Y209"/>
  <c r="AE209"/>
  <c r="X60"/>
  <c r="AE60" s="1"/>
  <c r="X50"/>
  <c r="Y50" s="1"/>
  <c r="X43"/>
  <c r="AE43" s="1"/>
  <c r="X14"/>
  <c r="AE14" s="1"/>
  <c r="X457"/>
  <c r="X438"/>
  <c r="X428"/>
  <c r="AE428" s="1"/>
  <c r="X341"/>
  <c r="X333"/>
  <c r="X181"/>
  <c r="AE181" s="1"/>
  <c r="X168"/>
  <c r="AE168" s="1"/>
  <c r="X161"/>
  <c r="AE161" s="1"/>
  <c r="X132"/>
  <c r="AE132" s="1"/>
  <c r="X119"/>
  <c r="Y119" s="1"/>
  <c r="AF119" s="1"/>
  <c r="X111"/>
  <c r="Y111" s="1"/>
  <c r="X20"/>
  <c r="AE20" s="1"/>
  <c r="X314"/>
  <c r="Y314" s="1"/>
  <c r="X149"/>
  <c r="AE149" s="1"/>
  <c r="X104"/>
  <c r="Y104" s="1"/>
  <c r="X98"/>
  <c r="AE98" s="1"/>
  <c r="X87"/>
  <c r="AE87" s="1"/>
  <c r="X68"/>
  <c r="AE68" s="1"/>
  <c r="X55"/>
  <c r="Y55" s="1"/>
  <c r="X36"/>
  <c r="Y36" s="1"/>
  <c r="X30"/>
  <c r="AE30" s="1"/>
  <c r="X6"/>
  <c r="X509"/>
  <c r="X489"/>
  <c r="AE489" s="1"/>
  <c r="X474"/>
  <c r="AE474" s="1"/>
  <c r="X461"/>
  <c r="X349"/>
  <c r="X166"/>
  <c r="AE166" s="1"/>
  <c r="AE330"/>
  <c r="AG330" s="1"/>
  <c r="Z477"/>
  <c r="Y415"/>
  <c r="Z330"/>
  <c r="Z324"/>
  <c r="Z508"/>
  <c r="Z488"/>
  <c r="Z396"/>
  <c r="Z264"/>
  <c r="Z241"/>
  <c r="Z224"/>
  <c r="Y142"/>
  <c r="Z331"/>
  <c r="Z303"/>
  <c r="Z260"/>
  <c r="Z501"/>
  <c r="Z444"/>
  <c r="Y401"/>
  <c r="AF401" s="1"/>
  <c r="AG401" s="1"/>
  <c r="Z362"/>
  <c r="Z342"/>
  <c r="Z499"/>
  <c r="AF499"/>
  <c r="AG499" s="1"/>
  <c r="X385"/>
  <c r="Z378"/>
  <c r="AF378"/>
  <c r="X357"/>
  <c r="X304"/>
  <c r="X290"/>
  <c r="AE290" s="1"/>
  <c r="Z270"/>
  <c r="AF270"/>
  <c r="X238"/>
  <c r="Z198"/>
  <c r="AF198"/>
  <c r="AG198" s="1"/>
  <c r="X191"/>
  <c r="AE191" s="1"/>
  <c r="Z183"/>
  <c r="AF183"/>
  <c r="X175"/>
  <c r="Y175" s="1"/>
  <c r="X155"/>
  <c r="AE155" s="1"/>
  <c r="X129"/>
  <c r="Y129" s="1"/>
  <c r="X78"/>
  <c r="Y78" s="1"/>
  <c r="Z506"/>
  <c r="AF506"/>
  <c r="AG506" s="1"/>
  <c r="X484"/>
  <c r="AE484" s="1"/>
  <c r="Z470"/>
  <c r="AF470"/>
  <c r="X388"/>
  <c r="AE388" s="1"/>
  <c r="X379"/>
  <c r="AE379" s="1"/>
  <c r="Z371"/>
  <c r="AF371"/>
  <c r="AG371" s="1"/>
  <c r="X350"/>
  <c r="X317"/>
  <c r="X280"/>
  <c r="AE280" s="1"/>
  <c r="X511"/>
  <c r="AE511" s="1"/>
  <c r="X493"/>
  <c r="X476"/>
  <c r="AE476" s="1"/>
  <c r="X431"/>
  <c r="AE431" s="1"/>
  <c r="X403"/>
  <c r="AE403" s="1"/>
  <c r="Z374"/>
  <c r="AF374"/>
  <c r="X364"/>
  <c r="AE364" s="1"/>
  <c r="X355"/>
  <c r="AE355" s="1"/>
  <c r="X281"/>
  <c r="Z275"/>
  <c r="AF275"/>
  <c r="X249"/>
  <c r="Y249" s="1"/>
  <c r="Z249" s="1"/>
  <c r="Z239"/>
  <c r="AF239"/>
  <c r="X210"/>
  <c r="Z192"/>
  <c r="AF192"/>
  <c r="X179"/>
  <c r="AE179" s="1"/>
  <c r="Y513"/>
  <c r="AF513" s="1"/>
  <c r="AE513"/>
  <c r="X437"/>
  <c r="Z394"/>
  <c r="AF394"/>
  <c r="AG394" s="1"/>
  <c r="X301"/>
  <c r="X295"/>
  <c r="AE295" s="1"/>
  <c r="Z263"/>
  <c r="AF263"/>
  <c r="X222"/>
  <c r="Y222" s="1"/>
  <c r="AF222" s="1"/>
  <c r="X144"/>
  <c r="Y144" s="1"/>
  <c r="Z131"/>
  <c r="AF131"/>
  <c r="X125"/>
  <c r="Y125" s="1"/>
  <c r="Z125" s="1"/>
  <c r="X117"/>
  <c r="AE117" s="1"/>
  <c r="X109"/>
  <c r="Y109" s="1"/>
  <c r="X102"/>
  <c r="AE102" s="1"/>
  <c r="X88"/>
  <c r="AE88" s="1"/>
  <c r="X53"/>
  <c r="AE53" s="1"/>
  <c r="X39"/>
  <c r="AE39" s="1"/>
  <c r="X25"/>
  <c r="AE25" s="1"/>
  <c r="X18"/>
  <c r="AE18" s="1"/>
  <c r="X8"/>
  <c r="Y8" s="1"/>
  <c r="X94"/>
  <c r="AE94" s="1"/>
  <c r="X480"/>
  <c r="AE480" s="1"/>
  <c r="X472"/>
  <c r="AE472" s="1"/>
  <c r="X459"/>
  <c r="AE459" s="1"/>
  <c r="X440"/>
  <c r="AE440" s="1"/>
  <c r="X424"/>
  <c r="AE424" s="1"/>
  <c r="X418"/>
  <c r="X410"/>
  <c r="X345"/>
  <c r="X338"/>
  <c r="X327"/>
  <c r="AE327" s="1"/>
  <c r="X490"/>
  <c r="AE490" s="1"/>
  <c r="X336"/>
  <c r="AE336" s="1"/>
  <c r="X207"/>
  <c r="X172"/>
  <c r="AE172" s="1"/>
  <c r="X164"/>
  <c r="Y164" s="1"/>
  <c r="X123"/>
  <c r="Y123" s="1"/>
  <c r="Z123" s="1"/>
  <c r="X115"/>
  <c r="Y115" s="1"/>
  <c r="X64"/>
  <c r="AE64" s="1"/>
  <c r="X26"/>
  <c r="AE26" s="1"/>
  <c r="X311"/>
  <c r="AE311" s="1"/>
  <c r="X140"/>
  <c r="AE140" s="1"/>
  <c r="X127"/>
  <c r="AE127" s="1"/>
  <c r="X84"/>
  <c r="Y84" s="1"/>
  <c r="X76"/>
  <c r="AE76" s="1"/>
  <c r="X62"/>
  <c r="Y62" s="1"/>
  <c r="X52"/>
  <c r="Y52" s="1"/>
  <c r="X42"/>
  <c r="AE42" s="1"/>
  <c r="X33"/>
  <c r="AE33" s="1"/>
  <c r="X27"/>
  <c r="AE27" s="1"/>
  <c r="X507"/>
  <c r="AE507" s="1"/>
  <c r="X496"/>
  <c r="AE496" s="1"/>
  <c r="X469"/>
  <c r="X456"/>
  <c r="AE456" s="1"/>
  <c r="X446"/>
  <c r="AE446" s="1"/>
  <c r="X351"/>
  <c r="AE351" s="1"/>
  <c r="X347"/>
  <c r="AE347" s="1"/>
  <c r="AE492"/>
  <c r="AG492" s="1"/>
  <c r="Z449"/>
  <c r="Z405"/>
  <c r="Z433"/>
  <c r="Z425"/>
  <c r="Z413"/>
  <c r="Z257"/>
  <c r="Z220"/>
  <c r="Y145"/>
  <c r="Z513"/>
  <c r="X95"/>
  <c r="Y95" s="1"/>
  <c r="Z95" s="1"/>
  <c r="AG86"/>
  <c r="AD378"/>
  <c r="AD243"/>
  <c r="AD229"/>
  <c r="AG229" s="1"/>
  <c r="AE110"/>
  <c r="AD306"/>
  <c r="AD261"/>
  <c r="AG261" s="1"/>
  <c r="AD266"/>
  <c r="AD117"/>
  <c r="AD245"/>
  <c r="AD333"/>
  <c r="AD191"/>
  <c r="AD135"/>
  <c r="AG135" s="1"/>
  <c r="AD103"/>
  <c r="AG103" s="1"/>
  <c r="AE147"/>
  <c r="AG340"/>
  <c r="AG246"/>
  <c r="AE514"/>
  <c r="AG514" s="1"/>
  <c r="AG320"/>
  <c r="AD508"/>
  <c r="AD454"/>
  <c r="AD324"/>
  <c r="AG324" s="1"/>
  <c r="AD230"/>
  <c r="AG230" s="1"/>
  <c r="AD181"/>
  <c r="AD179"/>
  <c r="AE91"/>
  <c r="AD193"/>
  <c r="AD35"/>
  <c r="AD308"/>
  <c r="AD351"/>
  <c r="AD403"/>
  <c r="AD372"/>
  <c r="AG372" s="1"/>
  <c r="AD413"/>
  <c r="AG413" s="1"/>
  <c r="AD507"/>
  <c r="AD346"/>
  <c r="AG346" s="1"/>
  <c r="AD311"/>
  <c r="AD276"/>
  <c r="AD101"/>
  <c r="AG101" s="1"/>
  <c r="AE231"/>
  <c r="AG231" s="1"/>
  <c r="AD379"/>
  <c r="AD480"/>
  <c r="AD317"/>
  <c r="AG151"/>
  <c r="AG199"/>
  <c r="AG257"/>
  <c r="AG264"/>
  <c r="AG389"/>
  <c r="AD412"/>
  <c r="AG412" s="1"/>
  <c r="AD385"/>
  <c r="AD367"/>
  <c r="AG367" s="1"/>
  <c r="AD156"/>
  <c r="AG156" s="1"/>
  <c r="AD252"/>
  <c r="AD159"/>
  <c r="AD187"/>
  <c r="AG187" s="1"/>
  <c r="AD161"/>
  <c r="AD348"/>
  <c r="AG348" s="1"/>
  <c r="AD233"/>
  <c r="AG233" s="1"/>
  <c r="AG205"/>
  <c r="AG501"/>
  <c r="AD15"/>
  <c r="AD176"/>
  <c r="AD427"/>
  <c r="AD343"/>
  <c r="AD477"/>
  <c r="AG477" s="1"/>
  <c r="AG303"/>
  <c r="AG319"/>
  <c r="AG342"/>
  <c r="AD496"/>
  <c r="AD258"/>
  <c r="AD186"/>
  <c r="AG186" s="1"/>
  <c r="AD70"/>
  <c r="AD29"/>
  <c r="AD64"/>
  <c r="AD381"/>
  <c r="AD315"/>
  <c r="AG315" s="1"/>
  <c r="AD51"/>
  <c r="AG51" s="1"/>
  <c r="AD278"/>
  <c r="AD140"/>
  <c r="AG429"/>
  <c r="AG227"/>
  <c r="AG421"/>
  <c r="AG447"/>
  <c r="AE129"/>
  <c r="AE50"/>
  <c r="AD408"/>
  <c r="AD301"/>
  <c r="AD486"/>
  <c r="AG486" s="1"/>
  <c r="AD178"/>
  <c r="AD11"/>
  <c r="AG11" s="1"/>
  <c r="AE228"/>
  <c r="AE393"/>
  <c r="AD347"/>
  <c r="AG465"/>
  <c r="AD472"/>
  <c r="AD469"/>
  <c r="AD456"/>
  <c r="AD184"/>
  <c r="AD154"/>
  <c r="AG154" s="1"/>
  <c r="AD12"/>
  <c r="AD163"/>
  <c r="AD25"/>
  <c r="AD263"/>
  <c r="AE263"/>
  <c r="AD155"/>
  <c r="AD419"/>
  <c r="AG419" s="1"/>
  <c r="AD357"/>
  <c r="AD33"/>
  <c r="AG409"/>
  <c r="AD459"/>
  <c r="AD364"/>
  <c r="AD133"/>
  <c r="AD49"/>
  <c r="AG49" s="1"/>
  <c r="AD406"/>
  <c r="AD255"/>
  <c r="AD196"/>
  <c r="AG196" s="1"/>
  <c r="H9" i="6"/>
  <c r="H17" s="1"/>
  <c r="M5"/>
  <c r="AG270" i="1"/>
  <c r="AG399"/>
  <c r="AD374"/>
  <c r="AD490"/>
  <c r="AD197"/>
  <c r="AD238"/>
  <c r="AD102"/>
  <c r="AE71"/>
  <c r="AD380"/>
  <c r="AE483"/>
  <c r="AD483"/>
  <c r="AD250"/>
  <c r="AF250"/>
  <c r="AD509"/>
  <c r="AD293"/>
  <c r="AG293" s="1"/>
  <c r="AD481"/>
  <c r="AD495"/>
  <c r="AG495" s="1"/>
  <c r="AD423"/>
  <c r="AG423" s="1"/>
  <c r="AF236"/>
  <c r="O17" i="6"/>
  <c r="P17" s="1"/>
  <c r="P9"/>
  <c r="AG384" i="1"/>
  <c r="AG19"/>
  <c r="AG174"/>
  <c r="AG427"/>
  <c r="AD493"/>
  <c r="AD452"/>
  <c r="AG452" s="1"/>
  <c r="AD369"/>
  <c r="AG397"/>
  <c r="AD275"/>
  <c r="AG275" s="1"/>
  <c r="AD192"/>
  <c r="AD152"/>
  <c r="AD34"/>
  <c r="AD18"/>
  <c r="AE55"/>
  <c r="AD338"/>
  <c r="AD349"/>
  <c r="AD189"/>
  <c r="AF189"/>
  <c r="AD478"/>
  <c r="AG478" s="1"/>
  <c r="AE236"/>
  <c r="AD405"/>
  <c r="AG405" s="1"/>
  <c r="AG201"/>
  <c r="AG383"/>
  <c r="AD511"/>
  <c r="AD438"/>
  <c r="AD388"/>
  <c r="AD350"/>
  <c r="AD451"/>
  <c r="AG451" s="1"/>
  <c r="AD309"/>
  <c r="AG309" s="1"/>
  <c r="AD149"/>
  <c r="AD295"/>
  <c r="AD68"/>
  <c r="AE114"/>
  <c r="AE109"/>
  <c r="AD60"/>
  <c r="AD16"/>
  <c r="AG16" s="1"/>
  <c r="AD14"/>
  <c r="AE56"/>
  <c r="AD56"/>
  <c r="AD329"/>
  <c r="AG329" s="1"/>
  <c r="AD425"/>
  <c r="AG425" s="1"/>
  <c r="AE395"/>
  <c r="AE107"/>
  <c r="AD107"/>
  <c r="AD180"/>
  <c r="AG180" s="1"/>
  <c r="AE224"/>
  <c r="AF224"/>
  <c r="AE204"/>
  <c r="AF138"/>
  <c r="AE138"/>
  <c r="AE121"/>
  <c r="AE52"/>
  <c r="AD290"/>
  <c r="AF285"/>
  <c r="AD285"/>
  <c r="AF41"/>
  <c r="AE10"/>
  <c r="AF10"/>
  <c r="AG183"/>
  <c r="AG433"/>
  <c r="AG449"/>
  <c r="AG153"/>
  <c r="AD113"/>
  <c r="AD91"/>
  <c r="AG91" s="1"/>
  <c r="AD129"/>
  <c r="AD66"/>
  <c r="AG66" s="1"/>
  <c r="AE272"/>
  <c r="AF272"/>
  <c r="AE247"/>
  <c r="AF247"/>
  <c r="AE218"/>
  <c r="AF218"/>
  <c r="AF126"/>
  <c r="AE126"/>
  <c r="AF122"/>
  <c r="AE122"/>
  <c r="AF105"/>
  <c r="AE105"/>
  <c r="AF57"/>
  <c r="AE57"/>
  <c r="AF283"/>
  <c r="AE36"/>
  <c r="AE31"/>
  <c r="AF31"/>
  <c r="AE22"/>
  <c r="AF22"/>
  <c r="AG212"/>
  <c r="AG467"/>
  <c r="AD218"/>
  <c r="AD138"/>
  <c r="AE41"/>
  <c r="AF386"/>
  <c r="AG386" s="1"/>
  <c r="AE249"/>
  <c r="AE232"/>
  <c r="AF232"/>
  <c r="AE220"/>
  <c r="AF220"/>
  <c r="AE188"/>
  <c r="AE123"/>
  <c r="AF59"/>
  <c r="AE59"/>
  <c r="AE32"/>
  <c r="AF32"/>
  <c r="AG508"/>
  <c r="AG241"/>
  <c r="AG331"/>
  <c r="AD497"/>
  <c r="AD476"/>
  <c r="AD470"/>
  <c r="AD376"/>
  <c r="AD313"/>
  <c r="AG313" s="1"/>
  <c r="AD297"/>
  <c r="AG297" s="1"/>
  <c r="AE300"/>
  <c r="AE283"/>
  <c r="AD76"/>
  <c r="AD38"/>
  <c r="AG38" s="1"/>
  <c r="AD54"/>
  <c r="AG54" s="1"/>
  <c r="AD119"/>
  <c r="AD82"/>
  <c r="AG82" s="1"/>
  <c r="AD42"/>
  <c r="AD20"/>
  <c r="AD298"/>
  <c r="AD287"/>
  <c r="AF267"/>
  <c r="AE222"/>
  <c r="AE202"/>
  <c r="AF202"/>
  <c r="AE175"/>
  <c r="AE148"/>
  <c r="AF148"/>
  <c r="AF124"/>
  <c r="AE124"/>
  <c r="AF120"/>
  <c r="AE120"/>
  <c r="AD280"/>
  <c r="AE8"/>
  <c r="AF45"/>
  <c r="AG128"/>
  <c r="AG444"/>
  <c r="AD410"/>
  <c r="AD355"/>
  <c r="AE322"/>
  <c r="AD260"/>
  <c r="AG260" s="1"/>
  <c r="AD253"/>
  <c r="AD239"/>
  <c r="AG239" s="1"/>
  <c r="AD314"/>
  <c r="AD289"/>
  <c r="AG289" s="1"/>
  <c r="AE273"/>
  <c r="AD188"/>
  <c r="AD104"/>
  <c r="AE115"/>
  <c r="AD114"/>
  <c r="AG114" s="1"/>
  <c r="AE111"/>
  <c r="AD110"/>
  <c r="AD78"/>
  <c r="AD118"/>
  <c r="AG118" s="1"/>
  <c r="AD53"/>
  <c r="AD224"/>
  <c r="AD52"/>
  <c r="AD39"/>
  <c r="AD144"/>
  <c r="AE47"/>
  <c r="AD131"/>
  <c r="AD124"/>
  <c r="AE95"/>
  <c r="AD62"/>
  <c r="AE73"/>
  <c r="AD36"/>
  <c r="AG110" l="1"/>
  <c r="AE125"/>
  <c r="AG258"/>
  <c r="AG176"/>
  <c r="AG306"/>
  <c r="AG378"/>
  <c r="AG216"/>
  <c r="AG192"/>
  <c r="AG163"/>
  <c r="AG70"/>
  <c r="AG193"/>
  <c r="AG243"/>
  <c r="AG406"/>
  <c r="AE113"/>
  <c r="AG159"/>
  <c r="AE144"/>
  <c r="AE314"/>
  <c r="Y454"/>
  <c r="AF454" s="1"/>
  <c r="AG454" s="1"/>
  <c r="Z390"/>
  <c r="AF390"/>
  <c r="AG390" s="1"/>
  <c r="Y351"/>
  <c r="Z351" s="1"/>
  <c r="Y480"/>
  <c r="AF480" s="1"/>
  <c r="AG480" s="1"/>
  <c r="Y18"/>
  <c r="Z18" s="1"/>
  <c r="AG513"/>
  <c r="Y474"/>
  <c r="AF123"/>
  <c r="AG131"/>
  <c r="AF249"/>
  <c r="AE78"/>
  <c r="AG152"/>
  <c r="AG133"/>
  <c r="AG29"/>
  <c r="AG308"/>
  <c r="Y33"/>
  <c r="AF33" s="1"/>
  <c r="AG33" s="1"/>
  <c r="Y336"/>
  <c r="AF336" s="1"/>
  <c r="Y88"/>
  <c r="Z88" s="1"/>
  <c r="Y290"/>
  <c r="Y298"/>
  <c r="Z380"/>
  <c r="Z344"/>
  <c r="AF344"/>
  <c r="AG344" s="1"/>
  <c r="Y456"/>
  <c r="AF456" s="1"/>
  <c r="AG456" s="1"/>
  <c r="Y311"/>
  <c r="AF311" s="1"/>
  <c r="AG311" s="1"/>
  <c r="Y490"/>
  <c r="AF490" s="1"/>
  <c r="AG490" s="1"/>
  <c r="Y440"/>
  <c r="AF440" s="1"/>
  <c r="Y280"/>
  <c r="AF280" s="1"/>
  <c r="AG280" s="1"/>
  <c r="Y20"/>
  <c r="Y132"/>
  <c r="AF132" s="1"/>
  <c r="AG132" s="1"/>
  <c r="AG380"/>
  <c r="AG255"/>
  <c r="AG12"/>
  <c r="AG35"/>
  <c r="Y76"/>
  <c r="AF76" s="1"/>
  <c r="AG76" s="1"/>
  <c r="Y472"/>
  <c r="AF472" s="1"/>
  <c r="AG472" s="1"/>
  <c r="Y364"/>
  <c r="AF364" s="1"/>
  <c r="AG364" s="1"/>
  <c r="Y98"/>
  <c r="Y428"/>
  <c r="AF428" s="1"/>
  <c r="AG428" s="1"/>
  <c r="Y14"/>
  <c r="Z14" s="1"/>
  <c r="Y287"/>
  <c r="Y392"/>
  <c r="AF392" s="1"/>
  <c r="AG392" s="1"/>
  <c r="Z52"/>
  <c r="AF52"/>
  <c r="AG52" s="1"/>
  <c r="Z175"/>
  <c r="AF175"/>
  <c r="Z512"/>
  <c r="AF512"/>
  <c r="AG512" s="1"/>
  <c r="Y507"/>
  <c r="Y127"/>
  <c r="Z127" s="1"/>
  <c r="Y172"/>
  <c r="AF172" s="1"/>
  <c r="AG172" s="1"/>
  <c r="AG336"/>
  <c r="Y179"/>
  <c r="Y191"/>
  <c r="AF191" s="1"/>
  <c r="AG191" s="1"/>
  <c r="Y30"/>
  <c r="Y68"/>
  <c r="Z68" s="1"/>
  <c r="Y168"/>
  <c r="Y400"/>
  <c r="Y435"/>
  <c r="AF435" s="1"/>
  <c r="AG435" s="1"/>
  <c r="Y504"/>
  <c r="AF504" s="1"/>
  <c r="AG504" s="1"/>
  <c r="Y235"/>
  <c r="Z235" s="1"/>
  <c r="Z395"/>
  <c r="Y64"/>
  <c r="AF64" s="1"/>
  <c r="AG64" s="1"/>
  <c r="AG440"/>
  <c r="Y39"/>
  <c r="AF39" s="1"/>
  <c r="AG39" s="1"/>
  <c r="Y431"/>
  <c r="Z431" s="1"/>
  <c r="Y149"/>
  <c r="AF149" s="1"/>
  <c r="AG149" s="1"/>
  <c r="Y268"/>
  <c r="AF268" s="1"/>
  <c r="Y134"/>
  <c r="AF134" s="1"/>
  <c r="AG134" s="1"/>
  <c r="Y178"/>
  <c r="Z178" s="1"/>
  <c r="Z187"/>
  <c r="Z452"/>
  <c r="Z328"/>
  <c r="Z84"/>
  <c r="AF84"/>
  <c r="AF55"/>
  <c r="Z55"/>
  <c r="Z422"/>
  <c r="AF422"/>
  <c r="Z113"/>
  <c r="AF113"/>
  <c r="Z62"/>
  <c r="AF62"/>
  <c r="Z115"/>
  <c r="AF115"/>
  <c r="Z78"/>
  <c r="AF78"/>
  <c r="Z314"/>
  <c r="AF314"/>
  <c r="Z188"/>
  <c r="AF188"/>
  <c r="AG188" s="1"/>
  <c r="Z164"/>
  <c r="AF164"/>
  <c r="Z204"/>
  <c r="AF204"/>
  <c r="Z8"/>
  <c r="AF8"/>
  <c r="Z36"/>
  <c r="AF36"/>
  <c r="AG36" s="1"/>
  <c r="AF111"/>
  <c r="Z111"/>
  <c r="Z104"/>
  <c r="AF104"/>
  <c r="AF483"/>
  <c r="AG483" s="1"/>
  <c r="Z483"/>
  <c r="AF335"/>
  <c r="Z335"/>
  <c r="Z74"/>
  <c r="AF74"/>
  <c r="Y469"/>
  <c r="AF469" s="1"/>
  <c r="AE469"/>
  <c r="Z490"/>
  <c r="AF18"/>
  <c r="AG18" s="1"/>
  <c r="Y304"/>
  <c r="AF304" s="1"/>
  <c r="AE304"/>
  <c r="Y210"/>
  <c r="AE210"/>
  <c r="Y281"/>
  <c r="AE281"/>
  <c r="Y493"/>
  <c r="AE493"/>
  <c r="Y238"/>
  <c r="AE238"/>
  <c r="Y357"/>
  <c r="AE357"/>
  <c r="Y385"/>
  <c r="AE385"/>
  <c r="Y509"/>
  <c r="AE509"/>
  <c r="Y333"/>
  <c r="AE333"/>
  <c r="Y369"/>
  <c r="AE369"/>
  <c r="Y354"/>
  <c r="AE354"/>
  <c r="AE104"/>
  <c r="AG278"/>
  <c r="AG343"/>
  <c r="Y347"/>
  <c r="Y446"/>
  <c r="Y496"/>
  <c r="Y327"/>
  <c r="Y424"/>
  <c r="Y459"/>
  <c r="Y94"/>
  <c r="Y25"/>
  <c r="Y53"/>
  <c r="Y102"/>
  <c r="Y117"/>
  <c r="Z222"/>
  <c r="Y295"/>
  <c r="Z364"/>
  <c r="Y403"/>
  <c r="Y476"/>
  <c r="AF476" s="1"/>
  <c r="AG476" s="1"/>
  <c r="Y388"/>
  <c r="Y484"/>
  <c r="AF484" s="1"/>
  <c r="Y166"/>
  <c r="Y87"/>
  <c r="AF87" s="1"/>
  <c r="AG87" s="1"/>
  <c r="Z119"/>
  <c r="Y43"/>
  <c r="Y60"/>
  <c r="Y137"/>
  <c r="Z226"/>
  <c r="Y184"/>
  <c r="Y353"/>
  <c r="Y481"/>
  <c r="Z322"/>
  <c r="Y360"/>
  <c r="Y276"/>
  <c r="AF276" s="1"/>
  <c r="AG276" s="1"/>
  <c r="AF351"/>
  <c r="AF88"/>
  <c r="AG88" s="1"/>
  <c r="Z144"/>
  <c r="AF144"/>
  <c r="AG144" s="1"/>
  <c r="Z474"/>
  <c r="AF474"/>
  <c r="AG474" s="1"/>
  <c r="Y341"/>
  <c r="AF341" s="1"/>
  <c r="AE341"/>
  <c r="Z50"/>
  <c r="AF50"/>
  <c r="Y358"/>
  <c r="AF358" s="1"/>
  <c r="AE358"/>
  <c r="AF235"/>
  <c r="AG235" s="1"/>
  <c r="Z145"/>
  <c r="AF145"/>
  <c r="AG145" s="1"/>
  <c r="Z76"/>
  <c r="AF127"/>
  <c r="AG127" s="1"/>
  <c r="Z64"/>
  <c r="Z172"/>
  <c r="Y338"/>
  <c r="AE338"/>
  <c r="Y410"/>
  <c r="AE410"/>
  <c r="Y301"/>
  <c r="AE301"/>
  <c r="Y437"/>
  <c r="AE437"/>
  <c r="Y317"/>
  <c r="AE317"/>
  <c r="Z129"/>
  <c r="AF129"/>
  <c r="AG129" s="1"/>
  <c r="Z142"/>
  <c r="AF142"/>
  <c r="AG142" s="1"/>
  <c r="Z415"/>
  <c r="AF415"/>
  <c r="AG415" s="1"/>
  <c r="Y349"/>
  <c r="AE349"/>
  <c r="Z30"/>
  <c r="AF30"/>
  <c r="AG30" s="1"/>
  <c r="Z98"/>
  <c r="AF98"/>
  <c r="AG98" s="1"/>
  <c r="Z149"/>
  <c r="Z168"/>
  <c r="AF168"/>
  <c r="AG168" s="1"/>
  <c r="Y438"/>
  <c r="AE438"/>
  <c r="Z209"/>
  <c r="AF209"/>
  <c r="AG209" s="1"/>
  <c r="Z195"/>
  <c r="AF195"/>
  <c r="AG195" s="1"/>
  <c r="Y197"/>
  <c r="AE197"/>
  <c r="Y497"/>
  <c r="AE497"/>
  <c r="AE84"/>
  <c r="AG470"/>
  <c r="AE119"/>
  <c r="AE164"/>
  <c r="AE226"/>
  <c r="AF121"/>
  <c r="AG374"/>
  <c r="AG15"/>
  <c r="AG351"/>
  <c r="Y408"/>
  <c r="AF408" s="1"/>
  <c r="AG408" s="1"/>
  <c r="Z435"/>
  <c r="Y207"/>
  <c r="AF207" s="1"/>
  <c r="AE207"/>
  <c r="Z39"/>
  <c r="Z109"/>
  <c r="AF109"/>
  <c r="Y6"/>
  <c r="AF6" s="1"/>
  <c r="AE6"/>
  <c r="Z73"/>
  <c r="AF73"/>
  <c r="Z134"/>
  <c r="Y365"/>
  <c r="AF365" s="1"/>
  <c r="AE365"/>
  <c r="Y345"/>
  <c r="AF345" s="1"/>
  <c r="AE345"/>
  <c r="Y418"/>
  <c r="AF418" s="1"/>
  <c r="AE418"/>
  <c r="Y350"/>
  <c r="AF350" s="1"/>
  <c r="AE350"/>
  <c r="Y461"/>
  <c r="AF461" s="1"/>
  <c r="AE461"/>
  <c r="Y457"/>
  <c r="AF457" s="1"/>
  <c r="AE457"/>
  <c r="Z321"/>
  <c r="AF321"/>
  <c r="AG321" s="1"/>
  <c r="Y245"/>
  <c r="AF245" s="1"/>
  <c r="AE245"/>
  <c r="Y277"/>
  <c r="AF277" s="1"/>
  <c r="AE277"/>
  <c r="Y381"/>
  <c r="AF381" s="1"/>
  <c r="AE381"/>
  <c r="AG253"/>
  <c r="AE62"/>
  <c r="AG62" s="1"/>
  <c r="AF125"/>
  <c r="AG34"/>
  <c r="AG252"/>
  <c r="Z401"/>
  <c r="Y27"/>
  <c r="Y42"/>
  <c r="Y140"/>
  <c r="Y26"/>
  <c r="Z440"/>
  <c r="Y355"/>
  <c r="Z476"/>
  <c r="Y511"/>
  <c r="Y379"/>
  <c r="AF379" s="1"/>
  <c r="AG379" s="1"/>
  <c r="Y155"/>
  <c r="Z304"/>
  <c r="Y489"/>
  <c r="AF489" s="1"/>
  <c r="AG489" s="1"/>
  <c r="Y161"/>
  <c r="Y181"/>
  <c r="Y442"/>
  <c r="Y266"/>
  <c r="Z358"/>
  <c r="Y376"/>
  <c r="Z63"/>
  <c r="AF95"/>
  <c r="AG95" s="1"/>
  <c r="AG285"/>
  <c r="AG224"/>
  <c r="AG124"/>
  <c r="AG138"/>
  <c r="AG104"/>
  <c r="AD175"/>
  <c r="AG119"/>
  <c r="AD125"/>
  <c r="AD147"/>
  <c r="AG147" s="1"/>
  <c r="AD50"/>
  <c r="AD55"/>
  <c r="AG56"/>
  <c r="AE326"/>
  <c r="AD326"/>
  <c r="AD32"/>
  <c r="AG32" s="1"/>
  <c r="AG218"/>
  <c r="AD121"/>
  <c r="AD71"/>
  <c r="AG71" s="1"/>
  <c r="AG263"/>
  <c r="AE422"/>
  <c r="AD422"/>
  <c r="AD164"/>
  <c r="AD31"/>
  <c r="AG31" s="1"/>
  <c r="AD226"/>
  <c r="AD272"/>
  <c r="AG272" s="1"/>
  <c r="AD10"/>
  <c r="AG10" s="1"/>
  <c r="AG189"/>
  <c r="AD484"/>
  <c r="AE488"/>
  <c r="AD488"/>
  <c r="AE396"/>
  <c r="AD396"/>
  <c r="AD120"/>
  <c r="AG120" s="1"/>
  <c r="AG107"/>
  <c r="AG250"/>
  <c r="AD123"/>
  <c r="AE328"/>
  <c r="AD328"/>
  <c r="AE291"/>
  <c r="AD291"/>
  <c r="AD122"/>
  <c r="AG122" s="1"/>
  <c r="AD247"/>
  <c r="AG247" s="1"/>
  <c r="AD126"/>
  <c r="AG126" s="1"/>
  <c r="AD204"/>
  <c r="AD236"/>
  <c r="AG236" s="1"/>
  <c r="AE335"/>
  <c r="AD335"/>
  <c r="AE352"/>
  <c r="AD352"/>
  <c r="AD109"/>
  <c r="AE362"/>
  <c r="AD362"/>
  <c r="AD228"/>
  <c r="AG228" s="1"/>
  <c r="AE157"/>
  <c r="AD157"/>
  <c r="AD393"/>
  <c r="AG393" s="1"/>
  <c r="AE23"/>
  <c r="AD23"/>
  <c r="AD395"/>
  <c r="AG395" s="1"/>
  <c r="N5" i="6"/>
  <c r="M9"/>
  <c r="AE45" i="1"/>
  <c r="AD45"/>
  <c r="AE80"/>
  <c r="AD80"/>
  <c r="AD73"/>
  <c r="AD115"/>
  <c r="AD300"/>
  <c r="AG300" s="1"/>
  <c r="AD268"/>
  <c r="AG268" s="1"/>
  <c r="AD41"/>
  <c r="AG41" s="1"/>
  <c r="AD84"/>
  <c r="AD22"/>
  <c r="AG22" s="1"/>
  <c r="AD249"/>
  <c r="AG249" s="1"/>
  <c r="AE267"/>
  <c r="AD267"/>
  <c r="AE90"/>
  <c r="AD90"/>
  <c r="AE112"/>
  <c r="AD112"/>
  <c r="AD57"/>
  <c r="AG57" s="1"/>
  <c r="AD8"/>
  <c r="AD222"/>
  <c r="AG222" s="1"/>
  <c r="AD47"/>
  <c r="AG47" s="1"/>
  <c r="AD111"/>
  <c r="AD273"/>
  <c r="AG273" s="1"/>
  <c r="AD232"/>
  <c r="AG232" s="1"/>
  <c r="AD148"/>
  <c r="AG148" s="1"/>
  <c r="AD202"/>
  <c r="AG202" s="1"/>
  <c r="AE99"/>
  <c r="AD99"/>
  <c r="AE74"/>
  <c r="AD74"/>
  <c r="AE116"/>
  <c r="AD116"/>
  <c r="AD322"/>
  <c r="AG322" s="1"/>
  <c r="AD283"/>
  <c r="AG283" s="1"/>
  <c r="AD220"/>
  <c r="AG220" s="1"/>
  <c r="AD105"/>
  <c r="AG105" s="1"/>
  <c r="AD59"/>
  <c r="AG59" s="1"/>
  <c r="R93"/>
  <c r="P93"/>
  <c r="AG123" l="1"/>
  <c r="Z341"/>
  <c r="AG50"/>
  <c r="AG175"/>
  <c r="Z469"/>
  <c r="Z132"/>
  <c r="Z191"/>
  <c r="AG115"/>
  <c r="Z392"/>
  <c r="Z207"/>
  <c r="Z311"/>
  <c r="Z33"/>
  <c r="AF68"/>
  <c r="AG68" s="1"/>
  <c r="AG113"/>
  <c r="AG84"/>
  <c r="AG226"/>
  <c r="AG111"/>
  <c r="Z276"/>
  <c r="AG314"/>
  <c r="AG109"/>
  <c r="AF14"/>
  <c r="AG14" s="1"/>
  <c r="AF431"/>
  <c r="AG431" s="1"/>
  <c r="Z504"/>
  <c r="Z454"/>
  <c r="Z280"/>
  <c r="AF178"/>
  <c r="AG178" s="1"/>
  <c r="AG73"/>
  <c r="AG484"/>
  <c r="Z480"/>
  <c r="AG78"/>
  <c r="Z408"/>
  <c r="AG381"/>
  <c r="AG245"/>
  <c r="Z287"/>
  <c r="AF287"/>
  <c r="AG287" s="1"/>
  <c r="Z298"/>
  <c r="AF298"/>
  <c r="AG298" s="1"/>
  <c r="AG121"/>
  <c r="Z472"/>
  <c r="AG204"/>
  <c r="AG164"/>
  <c r="AG55"/>
  <c r="AG125"/>
  <c r="Z87"/>
  <c r="Z428"/>
  <c r="Z336"/>
  <c r="AG469"/>
  <c r="Z456"/>
  <c r="Z20"/>
  <c r="AF20"/>
  <c r="AG20" s="1"/>
  <c r="Z290"/>
  <c r="AF290"/>
  <c r="AG290" s="1"/>
  <c r="AF179"/>
  <c r="AG179" s="1"/>
  <c r="Z179"/>
  <c r="AG350"/>
  <c r="AF400"/>
  <c r="AG400" s="1"/>
  <c r="Z400"/>
  <c r="AF507"/>
  <c r="AG507" s="1"/>
  <c r="Z507"/>
  <c r="Z6"/>
  <c r="AG358"/>
  <c r="AG341"/>
  <c r="Z268"/>
  <c r="Z26"/>
  <c r="AF26"/>
  <c r="AG26" s="1"/>
  <c r="AF353"/>
  <c r="AG353" s="1"/>
  <c r="Z353"/>
  <c r="Z60"/>
  <c r="AF60"/>
  <c r="AG60" s="1"/>
  <c r="AF388"/>
  <c r="AG388" s="1"/>
  <c r="Z388"/>
  <c r="Z403"/>
  <c r="AF403"/>
  <c r="AG403" s="1"/>
  <c r="Z117"/>
  <c r="AF117"/>
  <c r="AG117" s="1"/>
  <c r="Z94"/>
  <c r="AF94"/>
  <c r="AG94" s="1"/>
  <c r="AF369"/>
  <c r="AG369" s="1"/>
  <c r="Z369"/>
  <c r="AF509"/>
  <c r="AG509" s="1"/>
  <c r="Z509"/>
  <c r="AF357"/>
  <c r="AG357" s="1"/>
  <c r="Z357"/>
  <c r="AF493"/>
  <c r="AG493" s="1"/>
  <c r="Z493"/>
  <c r="AF210"/>
  <c r="AG210" s="1"/>
  <c r="Z210"/>
  <c r="Z245"/>
  <c r="Z457"/>
  <c r="AF376"/>
  <c r="AG376" s="1"/>
  <c r="Z376"/>
  <c r="Z155"/>
  <c r="AF155"/>
  <c r="AG155" s="1"/>
  <c r="Z355"/>
  <c r="AF355"/>
  <c r="AG355" s="1"/>
  <c r="Z27"/>
  <c r="AF27"/>
  <c r="AG27" s="1"/>
  <c r="AF197"/>
  <c r="AG197" s="1"/>
  <c r="Z197"/>
  <c r="AF438"/>
  <c r="AG438" s="1"/>
  <c r="Z438"/>
  <c r="AF349"/>
  <c r="AG349" s="1"/>
  <c r="Z349"/>
  <c r="AF437"/>
  <c r="AG437" s="1"/>
  <c r="Z437"/>
  <c r="AF410"/>
  <c r="AG410" s="1"/>
  <c r="Z410"/>
  <c r="AF481"/>
  <c r="AG481" s="1"/>
  <c r="Z481"/>
  <c r="Z137"/>
  <c r="AF137"/>
  <c r="AG137" s="1"/>
  <c r="Z25"/>
  <c r="AF25"/>
  <c r="Z327"/>
  <c r="AF327"/>
  <c r="AG327" s="1"/>
  <c r="Z347"/>
  <c r="AF347"/>
  <c r="AG347" s="1"/>
  <c r="AG277"/>
  <c r="AG461"/>
  <c r="AG418"/>
  <c r="AG365"/>
  <c r="AG207"/>
  <c r="Z345"/>
  <c r="Z350"/>
  <c r="AC93"/>
  <c r="AC515" s="1"/>
  <c r="V93"/>
  <c r="Z442"/>
  <c r="AF442"/>
  <c r="AG442" s="1"/>
  <c r="Z161"/>
  <c r="AF161"/>
  <c r="AG161" s="1"/>
  <c r="Z42"/>
  <c r="AF42"/>
  <c r="AG42" s="1"/>
  <c r="Z166"/>
  <c r="AF166"/>
  <c r="AG166" s="1"/>
  <c r="Z295"/>
  <c r="AF295"/>
  <c r="AG295" s="1"/>
  <c r="Z53"/>
  <c r="AF53"/>
  <c r="AG53" s="1"/>
  <c r="AF424"/>
  <c r="AG424" s="1"/>
  <c r="Z424"/>
  <c r="Z446"/>
  <c r="AF446"/>
  <c r="AG446" s="1"/>
  <c r="AF354"/>
  <c r="AG354" s="1"/>
  <c r="Z354"/>
  <c r="AF333"/>
  <c r="AG333" s="1"/>
  <c r="Z333"/>
  <c r="AF385"/>
  <c r="AG385" s="1"/>
  <c r="Z385"/>
  <c r="AF238"/>
  <c r="AG238" s="1"/>
  <c r="Z238"/>
  <c r="AF281"/>
  <c r="AG281" s="1"/>
  <c r="Z281"/>
  <c r="Z484"/>
  <c r="Z461"/>
  <c r="Z381"/>
  <c r="Z266"/>
  <c r="AF266"/>
  <c r="AG266" s="1"/>
  <c r="Z181"/>
  <c r="AF181"/>
  <c r="AG181" s="1"/>
  <c r="Z511"/>
  <c r="AF511"/>
  <c r="AG511" s="1"/>
  <c r="Z140"/>
  <c r="AF140"/>
  <c r="AG140" s="1"/>
  <c r="AF497"/>
  <c r="AG497" s="1"/>
  <c r="Z497"/>
  <c r="AF317"/>
  <c r="AG317" s="1"/>
  <c r="Z317"/>
  <c r="AF301"/>
  <c r="AG301" s="1"/>
  <c r="Z301"/>
  <c r="AF338"/>
  <c r="AG338" s="1"/>
  <c r="Z338"/>
  <c r="AF360"/>
  <c r="AG360" s="1"/>
  <c r="Z360"/>
  <c r="Z184"/>
  <c r="AF184"/>
  <c r="AG184" s="1"/>
  <c r="Z43"/>
  <c r="AF43"/>
  <c r="AG43" s="1"/>
  <c r="Z102"/>
  <c r="AF102"/>
  <c r="AG102" s="1"/>
  <c r="Z459"/>
  <c r="AF459"/>
  <c r="AG459" s="1"/>
  <c r="AF496"/>
  <c r="AG496" s="1"/>
  <c r="Z496"/>
  <c r="Z365"/>
  <c r="AG457"/>
  <c r="AG345"/>
  <c r="Z489"/>
  <c r="Z379"/>
  <c r="AG304"/>
  <c r="Z277"/>
  <c r="Z418"/>
  <c r="AG422"/>
  <c r="AG326"/>
  <c r="AG488"/>
  <c r="AG362"/>
  <c r="AG291"/>
  <c r="AG90"/>
  <c r="AG328"/>
  <c r="AG396"/>
  <c r="AG157"/>
  <c r="AG116"/>
  <c r="M17" i="6"/>
  <c r="N17" s="1"/>
  <c r="N9"/>
  <c r="AG335" i="1"/>
  <c r="AG99"/>
  <c r="AG23"/>
  <c r="AB93"/>
  <c r="AG45"/>
  <c r="AG352"/>
  <c r="AG8"/>
  <c r="AG74"/>
  <c r="AG112"/>
  <c r="AG267"/>
  <c r="AG80"/>
  <c r="AD6"/>
  <c r="AG25" l="1"/>
  <c r="X93"/>
  <c r="AE93" s="1"/>
  <c r="AE515" s="1"/>
  <c r="AG6"/>
  <c r="Y93" l="1"/>
  <c r="Z93" l="1"/>
  <c r="AF93"/>
  <c r="AF515" s="1"/>
  <c r="AG93" l="1"/>
  <c r="AG515" s="1"/>
</calcChain>
</file>

<file path=xl/sharedStrings.xml><?xml version="1.0" encoding="utf-8"?>
<sst xmlns="http://schemas.openxmlformats.org/spreadsheetml/2006/main" count="2230" uniqueCount="1208">
  <si>
    <t>Art. E.P.U.</t>
  </si>
  <si>
    <t>Descrizione</t>
  </si>
  <si>
    <t>U.M.</t>
  </si>
  <si>
    <t>mq</t>
  </si>
  <si>
    <t>cad</t>
  </si>
  <si>
    <t>Per spessori fino a cm 15.</t>
  </si>
  <si>
    <t>kg</t>
  </si>
  <si>
    <t>Battiscopa con sguscio H = 10 cm.</t>
  </si>
  <si>
    <t>m</t>
  </si>
  <si>
    <t>sezione 6 mm²</t>
  </si>
  <si>
    <t>sezione 16 mm²</t>
  </si>
  <si>
    <t>sezione 2x1,5 mm²</t>
  </si>
  <si>
    <t>sezione 3x4 mm²</t>
  </si>
  <si>
    <t>punto interrotto</t>
  </si>
  <si>
    <t>punto pulsante</t>
  </si>
  <si>
    <t>Pannello di permutazione 24 porte cat.6</t>
  </si>
  <si>
    <t>Pannello passacavi</t>
  </si>
  <si>
    <t>F5.2.10</t>
  </si>
  <si>
    <t>F5.2.10.a</t>
  </si>
  <si>
    <t>F5.2.10.b</t>
  </si>
  <si>
    <t>F2.3.100</t>
  </si>
  <si>
    <t>F2.3.100.d</t>
  </si>
  <si>
    <t>F5.2.380.c</t>
  </si>
  <si>
    <t>F2.1.30</t>
  </si>
  <si>
    <t>F2.1.30.e</t>
  </si>
  <si>
    <t>F2.4.10</t>
  </si>
  <si>
    <t>F2.4.10.d</t>
  </si>
  <si>
    <t>F2.4.10.f</t>
  </si>
  <si>
    <t>F2.9.200</t>
  </si>
  <si>
    <t>F2.9.10</t>
  </si>
  <si>
    <t>F2.9.10.a</t>
  </si>
  <si>
    <t>Quadrante DN 80</t>
  </si>
  <si>
    <t>F2.9.60</t>
  </si>
  <si>
    <t>F2.9.60.b</t>
  </si>
  <si>
    <t>F2.2.50</t>
  </si>
  <si>
    <t>F2.2.50.a</t>
  </si>
  <si>
    <t>F2.4.10.c</t>
  </si>
  <si>
    <t>F2.4.10.e</t>
  </si>
  <si>
    <t>F2.1.70</t>
  </si>
  <si>
    <t>F7.1.10</t>
  </si>
  <si>
    <t>F7.1.10.a</t>
  </si>
  <si>
    <t>F7.1.10.b</t>
  </si>
  <si>
    <t>F7.1.10.f</t>
  </si>
  <si>
    <t>F7.3.10.a</t>
  </si>
  <si>
    <t>F7.3.30.c</t>
  </si>
  <si>
    <t>F7.4.20.f</t>
  </si>
  <si>
    <t>F7.6.20.b</t>
  </si>
  <si>
    <t>F7.4.30.a</t>
  </si>
  <si>
    <t>MIGLIORIE IMPIANTI ELETTRICI</t>
  </si>
  <si>
    <t>MIGLIORIE OPERE EDILI</t>
  </si>
  <si>
    <t>SOCIM</t>
  </si>
  <si>
    <t>BASE GARA</t>
  </si>
  <si>
    <t>TOTALE COMPLESSIVO</t>
  </si>
  <si>
    <t>MIGLIORIE IMPIANTI MECCANICI</t>
  </si>
  <si>
    <t>MIGLIORIE AGGIUNTIVE</t>
  </si>
  <si>
    <t>Specializzato (ore)</t>
  </si>
  <si>
    <t>Qualificato (ore)</t>
  </si>
  <si>
    <t>Totale costo m.o.</t>
  </si>
  <si>
    <t>TOTALE DEMOLIZIONI</t>
  </si>
  <si>
    <t>TOTALE PARTI COMUNI REGOLAZIONE</t>
  </si>
  <si>
    <t>TOTALE AERAULICO</t>
  </si>
  <si>
    <t>TOTALE IDRAULICO</t>
  </si>
  <si>
    <t>TOTALE IDRICOSANITARIO</t>
  </si>
  <si>
    <t>TOTALE ANTINCENDIO</t>
  </si>
  <si>
    <t>TOTALE GAS MEDICALI</t>
  </si>
  <si>
    <t>TOTALE VAPORE CONDENSA</t>
  </si>
  <si>
    <t>TOTALE REGOLAZIONE AUTOMATICA</t>
  </si>
  <si>
    <t>TOTALE SENZA MIGLIORIE AGGIUNTIVE</t>
  </si>
  <si>
    <t>Importo LAVORI</t>
  </si>
  <si>
    <t>OG1</t>
  </si>
  <si>
    <t>OS30</t>
  </si>
  <si>
    <t>OS28</t>
  </si>
  <si>
    <t>OS3</t>
  </si>
  <si>
    <t>TOTALE MIGLIORIE AGGIUNTIVE</t>
  </si>
  <si>
    <t>Importo SOA</t>
  </si>
  <si>
    <t>Oneri sicurezza</t>
  </si>
  <si>
    <t>IMPIANTI TERMICI E CONDIZIONAMENTO</t>
  </si>
  <si>
    <t>EDIFICI CIVILI E INDUSTRIALI</t>
  </si>
  <si>
    <t>IMPIANTI INTERNI ELETTRICI…</t>
  </si>
  <si>
    <t>IMPIANTI IDRICO SANITARI... GAS MEDICALI</t>
  </si>
  <si>
    <t>incidenza % m.o.</t>
  </si>
  <si>
    <t>LAVORAZIONI PREVISTE A PROGETTO</t>
  </si>
  <si>
    <t>costo m.o.</t>
  </si>
  <si>
    <t>Delta costo m.o.</t>
  </si>
  <si>
    <t>% riduzione costo m.o.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</si>
  <si>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</si>
  <si>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</si>
  <si>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</si>
  <si>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</si>
  <si>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</si>
  <si>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</si>
  <si>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</si>
  <si>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</si>
  <si>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</si>
  <si>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ore m.o.
(E / 24,695)</t>
  </si>
  <si>
    <t>costo m.o.
(C x D)</t>
  </si>
  <si>
    <t>ore m.o.
da analisi prezzi</t>
  </si>
  <si>
    <t>Delta ore m.o.
(G - F)</t>
  </si>
  <si>
    <t>% riduzione ore m.o.
(H / F)</t>
  </si>
  <si>
    <t>Importo LAVORI
 da CSA</t>
  </si>
  <si>
    <t>incidenza % m.o.
da tabella A del CSA</t>
  </si>
  <si>
    <t>TOTALE</t>
  </si>
  <si>
    <t>Trasporto</t>
  </si>
  <si>
    <t>Noli</t>
  </si>
  <si>
    <t>Spese generali</t>
  </si>
  <si>
    <t>Utile d'Impresa</t>
  </si>
  <si>
    <t>Prezzo unitario scontato</t>
  </si>
  <si>
    <t>Prezzo Unitario 
base gara</t>
  </si>
  <si>
    <t>Operaio 3° (ore)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</si>
  <si>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</si>
  <si>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</si>
  <si>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</si>
  <si>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</si>
  <si>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</si>
  <si>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</si>
  <si>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</si>
  <si>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</si>
  <si>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</si>
  <si>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</si>
  <si>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</si>
  <si>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</si>
  <si>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</si>
  <si>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</si>
  <si>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Y</t>
  </si>
  <si>
    <t>Z</t>
  </si>
  <si>
    <t>T</t>
  </si>
  <si>
    <t>AA</t>
  </si>
  <si>
    <t>AB</t>
  </si>
  <si>
    <t>AC</t>
  </si>
  <si>
    <t>AD</t>
  </si>
  <si>
    <t>AE</t>
  </si>
  <si>
    <t>AF</t>
  </si>
  <si>
    <t>Totale materiali, noli e trasporti</t>
  </si>
  <si>
    <t>Totale spese generali</t>
  </si>
  <si>
    <t>Totale utile d'impresa</t>
  </si>
  <si>
    <t>D1.04.10.10.10</t>
  </si>
  <si>
    <t>D1.04.10.10.130</t>
  </si>
  <si>
    <t>D1.01.10.30</t>
  </si>
  <si>
    <t>D1.01.10.30.20</t>
  </si>
  <si>
    <t>D1.01.10.30.30</t>
  </si>
  <si>
    <t>D1.01.20.40</t>
  </si>
  <si>
    <t>D1.01.20.40.160</t>
  </si>
  <si>
    <t>D1.01.20.40.250</t>
  </si>
  <si>
    <t>D1.01.20.40.260</t>
  </si>
  <si>
    <t>D1.01.20.40.270</t>
  </si>
  <si>
    <t>F5.2.280</t>
  </si>
  <si>
    <t>F5.2.140</t>
  </si>
  <si>
    <t>F5.2.140.b</t>
  </si>
  <si>
    <t>F5.2.200</t>
  </si>
  <si>
    <t>F5.2.200.c</t>
  </si>
  <si>
    <t>F5.2.200.b</t>
  </si>
  <si>
    <t>F3.1.130</t>
  </si>
  <si>
    <t>F3.1.190</t>
  </si>
  <si>
    <t>F7.1.60</t>
  </si>
  <si>
    <t>F7.1.60.a</t>
  </si>
  <si>
    <t>F7.1.60.c</t>
  </si>
  <si>
    <t>F7.1.100.f</t>
  </si>
  <si>
    <t>F7.1.90</t>
  </si>
  <si>
    <t>F7.1.140.a</t>
  </si>
  <si>
    <t>F7.1.150.b</t>
  </si>
  <si>
    <t>F7.1.110.a</t>
  </si>
  <si>
    <t>F7.1.110.c</t>
  </si>
  <si>
    <t>D2.05.10.20.100</t>
  </si>
  <si>
    <t>D2.05.10.20.80</t>
  </si>
  <si>
    <t>D2.07.20.65.0</t>
  </si>
  <si>
    <t>D3.03.30.10.10</t>
  </si>
  <si>
    <t>D3.03.30.10</t>
  </si>
  <si>
    <t>Equipaggiata per n°2 posti letto</t>
  </si>
  <si>
    <t>D2.03.50.35.5</t>
  </si>
  <si>
    <t>D1.06.20.610.20</t>
  </si>
  <si>
    <t>Totale importo lavorazioni</t>
  </si>
  <si>
    <t>Con due lastre per parte tipo BA13 (normale).</t>
  </si>
  <si>
    <t>Sovrapprezzo per una lastra antiumidità al posto della lastra normale.</t>
  </si>
  <si>
    <t>Per vetri di larghezza 120-150 cm e altezza fino a 200 cm</t>
  </si>
  <si>
    <t>D1.06.20.610</t>
  </si>
  <si>
    <t>1x42W con ottica 2MG e vetro stampato decorativo</t>
  </si>
  <si>
    <t>Proiettore di suono 10W</t>
  </si>
  <si>
    <t>per quantitativi fino a 1000 kg</t>
  </si>
  <si>
    <t>per quantitativi oltre 1000 kg</t>
  </si>
  <si>
    <t>Oltre 15 fino a 25 dmq</t>
  </si>
  <si>
    <t>Oltre 5 fino a 15 dmq</t>
  </si>
  <si>
    <t>DN 2"</t>
  </si>
  <si>
    <t>F.P.O.di scaricatore automatico di aria Jolly</t>
  </si>
  <si>
    <t>F.P.O. di manometro a quadrante con attacco radiale</t>
  </si>
  <si>
    <t>Ø 18-32 mm</t>
  </si>
  <si>
    <t>F.P.O. di miscelatore termostatico esterno con pulsante di sicurezza 38°C completo di flessibile per doccetta, doccetta e porta doccetta</t>
  </si>
  <si>
    <t>DN 1"</t>
  </si>
  <si>
    <t>F.P.O. presa ossigeno marcata CE completa di dado e bocchello</t>
  </si>
  <si>
    <t>F.P.O. presa VUOTO marcata CE</t>
  </si>
  <si>
    <t>F.P.O. di quadro incasso per ridut. 2° stadio</t>
  </si>
  <si>
    <t>F7.1.100</t>
  </si>
  <si>
    <t>pannello quadro 2-3 posti cornice sporgente</t>
  </si>
  <si>
    <t>F.P.O. di riduttore di pressione di secondo stadio</t>
  </si>
  <si>
    <t>modulo a 5 allarmi di emergenza</t>
  </si>
  <si>
    <t>f.p.o. valvola vuoto 1" con vuotometro</t>
  </si>
  <si>
    <t xml:space="preserve"> Quantità</t>
  </si>
  <si>
    <t>Totale m.o. unitaria di riferimento (ore)</t>
  </si>
  <si>
    <t>Prezzo acquisto materiali</t>
  </si>
  <si>
    <t>Totale monte ore (ore)</t>
  </si>
  <si>
    <t>Manovale (ore)</t>
  </si>
  <si>
    <t>AG</t>
  </si>
  <si>
    <t>Totale prezzo unitario
(V+X+Y)</t>
  </si>
  <si>
    <t/>
  </si>
  <si>
    <t>OPERE EDILI</t>
  </si>
  <si>
    <t xml:space="preserve">  1.B.A1 .  6</t>
  </si>
  <si>
    <t>Demolizione di muratura in laterizio pieno o semipieno eseguita con mezzi meccanici ed a mano</t>
  </si>
  <si>
    <t xml:space="preserve">  1.B.A1 .  6.A</t>
  </si>
  <si>
    <t>01.A010.A025.01</t>
  </si>
  <si>
    <t>m²</t>
  </si>
  <si>
    <t xml:space="preserve">  1.B.A1 .  8</t>
  </si>
  <si>
    <t xml:space="preserve">Demolizione di strutture in calcestruzzo eseguita con mezzi meccanici ed a mano, </t>
  </si>
  <si>
    <t xml:space="preserve">  1.B.A1 .  8.A</t>
  </si>
  <si>
    <t>01.A010.A035.01</t>
  </si>
  <si>
    <t>In calcestruzzo non armato.</t>
  </si>
  <si>
    <t>m³</t>
  </si>
  <si>
    <t xml:space="preserve">  1.B.A1 . 20</t>
  </si>
  <si>
    <t>Rimozione di serramenti vari in legno, metallo o altro materiale,</t>
  </si>
  <si>
    <t xml:space="preserve">  1.B.A1 . 20.A</t>
  </si>
  <si>
    <t>01.A010.A095.01</t>
  </si>
  <si>
    <t>Infissi interni.</t>
  </si>
  <si>
    <t xml:space="preserve">  1.B.A1 . 20.B</t>
  </si>
  <si>
    <t>01.A010.A095.02</t>
  </si>
  <si>
    <t>Infissi esterni.</t>
  </si>
  <si>
    <t xml:space="preserve">  1.B.A1 . 21</t>
  </si>
  <si>
    <t>01.A010.A100</t>
  </si>
  <si>
    <t>Rimozione a mano o con utensili meccanici di rivestimenti interni ed esterni in ceramica o in pietra naturale di qualsiasi tipo e dimensione posati a colla o a malta su intonaco</t>
  </si>
  <si>
    <t xml:space="preserve">  1.B.A1 . 23</t>
  </si>
  <si>
    <t xml:space="preserve">Rimozione con mezzi meccanici ed a mano di pavimentazioni in cotto, pietre naturali o altri tipi, di qualsiasi dimensione, posati a malta o a colla </t>
  </si>
  <si>
    <t xml:space="preserve">  1.B.A1 . 23.A</t>
  </si>
  <si>
    <t>01.A010.A110.01</t>
  </si>
  <si>
    <t>Interne</t>
  </si>
  <si>
    <t xml:space="preserve">  1.B.A1 . 26</t>
  </si>
  <si>
    <t>01.A010.A125</t>
  </si>
  <si>
    <t xml:space="preserve">Rimozione di battiscopa di qualsiasi materiale e dimensione, incollato, murato, fissato a tasselli o chiodi. </t>
  </si>
  <si>
    <t xml:space="preserve">  1.B.A1 . 27</t>
  </si>
  <si>
    <t>01.A010.A130</t>
  </si>
  <si>
    <t xml:space="preserve">Rimozione di controsoffitti in cartongesso, pannelli di qualsiasi natura e materiale, doghe di qualsiasi materiale e dimensione, arelle e gesso, posti a qualsiasi altezza, </t>
  </si>
  <si>
    <t xml:space="preserve">  1.B.A1 . 35</t>
  </si>
  <si>
    <t xml:space="preserve">Realizzazione di nuovi vani finestra e porte su muratura interna e - o esterna di spessore fino ad una testa di qualsiasi tipo e consistenza </t>
  </si>
  <si>
    <t xml:space="preserve">  1.B.A1 . 35.A</t>
  </si>
  <si>
    <t>01.A010.A190.01</t>
  </si>
  <si>
    <r>
      <t>Per aperture di dimensioni fino a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2,00.</t>
    </r>
  </si>
  <si>
    <t xml:space="preserve">  1.B.A1 . 35.B</t>
  </si>
  <si>
    <t>01.A010.A190.02</t>
  </si>
  <si>
    <r>
      <t>Per aperture di dimensioni fino a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3,00.</t>
    </r>
  </si>
  <si>
    <t xml:space="preserve">  1.B.A1 . 35.C</t>
  </si>
  <si>
    <t>01.A010.A190.03</t>
  </si>
  <si>
    <r>
      <t>Per aperture di dimensioni fino a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4,00.</t>
    </r>
  </si>
  <si>
    <t xml:space="preserve">  1.B.B3 .  4</t>
  </si>
  <si>
    <t xml:space="preserve">Fornitura e posa di profilati tubolari in acciaio per pilastri formati a caldo o a freddo, </t>
  </si>
  <si>
    <t xml:space="preserve">  1.B.B3 .  4.B</t>
  </si>
  <si>
    <t>01.A030.A015.02</t>
  </si>
  <si>
    <t>Fe S 275 JR secondo UNI EN 10025</t>
  </si>
  <si>
    <t xml:space="preserve">  1.B.C2 .  1</t>
  </si>
  <si>
    <t>01.A040.A100</t>
  </si>
  <si>
    <t xml:space="preserve">Fornitura e posa in opera di struttura per la posa di lastre in cartongesso o fibrogesso </t>
  </si>
  <si>
    <t xml:space="preserve">  1.B.C2 .  2</t>
  </si>
  <si>
    <t>Fornitura e posa in opera di tramezzo composto da lastre di cartongesso, dello spessore minimo di mm 13 per ogni lastra sovrapposta a seconda della prestazione da ottenere.</t>
  </si>
  <si>
    <t xml:space="preserve">  1.B.C2 .  2.B</t>
  </si>
  <si>
    <t>01.A040.A105.02</t>
  </si>
  <si>
    <t xml:space="preserve">  1.B.C2 .  2.D</t>
  </si>
  <si>
    <t>01.A040.A105.04</t>
  </si>
  <si>
    <t xml:space="preserve">  1.B.C2 .  2.F</t>
  </si>
  <si>
    <t>01.A040.A105.06</t>
  </si>
  <si>
    <t>Sovrapprezzo per una lastra ad elevata resistenza meccanica e durezza al posto della lastra normale.</t>
  </si>
  <si>
    <t xml:space="preserve">  1.B.D3 .  2</t>
  </si>
  <si>
    <t>Isolamento di pareti in pannelli di fibra di roccia trattate con resine termoindurenti, della densità di 85 Kg - m3, comportamento al fuoco non inferiore alla classe I</t>
  </si>
  <si>
    <t xml:space="preserve">  1.B.D3 .  2.A</t>
  </si>
  <si>
    <t>01.A060.A005.01</t>
  </si>
  <si>
    <t>Di spessore 3 cm.</t>
  </si>
  <si>
    <t xml:space="preserve">  1.B.D3 .  2.B</t>
  </si>
  <si>
    <t>01.A060.A005.02</t>
  </si>
  <si>
    <t>Compenso aggiuntivo per ogni cm di maggiore spessore.</t>
  </si>
  <si>
    <t xml:space="preserve">  1.B.E3 .  5</t>
  </si>
  <si>
    <t>01.A080.A020</t>
  </si>
  <si>
    <t>Esecuzione di massetto in conglomerato di sabbia e cemento, dello spessore minimo di cm 4 circa,</t>
  </si>
  <si>
    <t xml:space="preserve">  1.B.F1 .  1</t>
  </si>
  <si>
    <t>01.A085.A001</t>
  </si>
  <si>
    <t xml:space="preserve">Pulizia delle superfici in cemento armato dalle imperfezioni derivanti dal getto, </t>
  </si>
  <si>
    <t xml:space="preserve">  1.B.F1 .  7</t>
  </si>
  <si>
    <t>01.A085.A030</t>
  </si>
  <si>
    <t xml:space="preserve">Revisione completa di intonaci interni con fenomeni di degrado, </t>
  </si>
  <si>
    <t xml:space="preserve">  1.B.F1 . 11</t>
  </si>
  <si>
    <t>01.A085.A050</t>
  </si>
  <si>
    <t>Paraspigoli in lamiera zincata posti in opera sotto intonaco</t>
  </si>
  <si>
    <t xml:space="preserve">  1.B.G1 .  4</t>
  </si>
  <si>
    <t>01.A090.A030</t>
  </si>
  <si>
    <t xml:space="preserve">Fornitura e posa in opera di controsoffitto tipo Armstrong microlook dune sahara o equivalente, in pannelli di cm 60x60 con spessore di mm 15. </t>
  </si>
  <si>
    <t xml:space="preserve">  1.B.G1 . 12</t>
  </si>
  <si>
    <t>01.A090.A110</t>
  </si>
  <si>
    <t>Fornitura e posa in opera di velette in cartongesso a chiusura di controsoffitti posizionati a quote diverse ovvero di velette orizzontali</t>
  </si>
  <si>
    <t xml:space="preserve">  1.B.G2 .  2.B</t>
  </si>
  <si>
    <t>Fornitura e posa in opera di pavimento in piastrelle in gres fine porcellanato, tipo Caesar o Fiandre o similare</t>
  </si>
  <si>
    <t xml:space="preserve">  1.B.G2 .  2.B 3</t>
  </si>
  <si>
    <t xml:space="preserve">01.A095.A005.06 </t>
  </si>
  <si>
    <t>Dimensione della piastrella cm 30x30 con finitura antiscivolo DIN 51130 R11-R12 ovvero classe B - C DIN 51097.</t>
  </si>
  <si>
    <t xml:space="preserve">  1.B.G2 . 10</t>
  </si>
  <si>
    <t>01.A095A105</t>
  </si>
  <si>
    <t>Formazione di sgolo e raccordo tra pavimento e parete eseguito mediante la posa di speciale profilo in gomma o in pvc incollato</t>
  </si>
  <si>
    <t xml:space="preserve">  1.B.G2 . 12</t>
  </si>
  <si>
    <t xml:space="preserve">Fornitura e posa in opera di pavimento in gomma tipo MONDOPLAN o similare . </t>
  </si>
  <si>
    <t xml:space="preserve">  1.B.G2 . 12.A</t>
  </si>
  <si>
    <t>01.A095.A115</t>
  </si>
  <si>
    <t>In teli di spessore 3.0 mm</t>
  </si>
  <si>
    <t xml:space="preserve">  1.B.G2 . 25</t>
  </si>
  <si>
    <t>01.A095.A300</t>
  </si>
  <si>
    <t>Fornitura e posa in opera di aggrappante per posa di pavimenti in ceramica, gres, pvc, linoleum, ecc. su pavimenti esistenti della stessa natura</t>
  </si>
  <si>
    <t xml:space="preserve">  1.B.G2 . 26</t>
  </si>
  <si>
    <t>01.A095.A305</t>
  </si>
  <si>
    <t>Esecuzione di rasatura per posa pavimenti per uniformare i sottofondi esistenti non regolari</t>
  </si>
  <si>
    <t xml:space="preserve">  1.B.G3 .  1</t>
  </si>
  <si>
    <t>Fornitura e posa di rivestimenti in materiale ceramico monocottura avente spessore non inferiore a mm 9</t>
  </si>
  <si>
    <t xml:space="preserve">  1.B.G3 .  1.A</t>
  </si>
  <si>
    <t>01.A100.A001.01</t>
  </si>
  <si>
    <t>Dimensione 20x20 con finitura satinata.</t>
  </si>
  <si>
    <t xml:space="preserve">  1.B.G3 .  9</t>
  </si>
  <si>
    <t xml:space="preserve">Fornitura e posa in opera di rivestimento murale tipo PVF e OTW della ditta Vescom o similare, per la protezione dei muri interni, specifico per sale operatorie, aree intensive, ecc., </t>
  </si>
  <si>
    <t xml:space="preserve">  1.B.G3 .  9.A</t>
  </si>
  <si>
    <t>01.A100.A105.01</t>
  </si>
  <si>
    <t>Tipo PVF della ditta Vescom o similare.</t>
  </si>
  <si>
    <t xml:space="preserve">  1.B.G4 .  2</t>
  </si>
  <si>
    <t>Fornitura e posa in opera di zoccolino battiscopa in granito gres, con superficie naturale, avente spessore non inferiore a mm 6.</t>
  </si>
  <si>
    <t xml:space="preserve">  1.B.G4 .  2.B</t>
  </si>
  <si>
    <t>01.A100.A205.03</t>
  </si>
  <si>
    <t xml:space="preserve">  1.B.G4 .  4</t>
  </si>
  <si>
    <t>01.A100.A225</t>
  </si>
  <si>
    <t>Fornitura e posa in opera di sguscia "jolly" in pvc per esecuzione di raccordi fra pavimenti e rivestimenti in materiale ceramico</t>
  </si>
  <si>
    <t xml:space="preserve">  1.B.G6 .  1</t>
  </si>
  <si>
    <t>01.A110.A001</t>
  </si>
  <si>
    <t>Raschiatura e spazzolatura di tinta esistente interna, su muri, soffitti, piani e a volta compresa la sigillatura dei fori e la ripresa di screpolature.</t>
  </si>
  <si>
    <t xml:space="preserve">  1.B.G6 .  8</t>
  </si>
  <si>
    <t>01.A110.A035</t>
  </si>
  <si>
    <t>Preparazione di pareti intonacate di nuova o vecchia costruzione con stucco magro tipo francese ad uno o più passate</t>
  </si>
  <si>
    <t xml:space="preserve">  1.B.G6 . 11</t>
  </si>
  <si>
    <t>01.A110.A050</t>
  </si>
  <si>
    <t>Tinteggiatura a tempera idrorepellente antimuffa e funghicida del tipo obicolor di pareti, soffitti, su muri vecchi o nuovi</t>
  </si>
  <si>
    <t xml:space="preserve">  1.B.G6 . 14</t>
  </si>
  <si>
    <t>01.A110.A065</t>
  </si>
  <si>
    <t>Verniciatura a smalto di muri già levigati, con due strati di smalto di qualità primaria, anche a colore</t>
  </si>
  <si>
    <t xml:space="preserve">  1.B.H1 .  8</t>
  </si>
  <si>
    <t>01.A115.A035</t>
  </si>
  <si>
    <t>Predisposizione e fornitura di maniglione in resina, per disabili, montato su porte in legno</t>
  </si>
  <si>
    <t xml:space="preserve">  1.B.H1 .  9</t>
  </si>
  <si>
    <t>01.A115.040</t>
  </si>
  <si>
    <t>Fornitura e posa di maniglia con indicatore libero - occupato, montato su porte in legno</t>
  </si>
  <si>
    <t xml:space="preserve">  1.B.H1 . 11</t>
  </si>
  <si>
    <t>01.A115.A050</t>
  </si>
  <si>
    <t>Revisione completa di infissi in legno di qualsiasi tipo</t>
  </si>
  <si>
    <t xml:space="preserve">  1.B.H2 .  2</t>
  </si>
  <si>
    <t>Fornitura di telai  a vetri, per finestre, porte o vetrine in profilati estrusi di lega leggera, profili stondati serie antinfortunistica secondo UNI 3569 TA 16 con processo anodizzante ARS 15</t>
  </si>
  <si>
    <t xml:space="preserve">  1.B.H2 .  2.D</t>
  </si>
  <si>
    <t>01.A120.A005.04</t>
  </si>
  <si>
    <t>Ad ante a battuta + ribalta in elettrocolore o a polveri.</t>
  </si>
  <si>
    <t xml:space="preserve">  1.B.H2 .  2.E</t>
  </si>
  <si>
    <t>01.A120.A005.05</t>
  </si>
  <si>
    <t>Sovrapprezzo per profilati speciali a taglio termico.</t>
  </si>
  <si>
    <t xml:space="preserve">  1.B.H2 .  7</t>
  </si>
  <si>
    <t xml:space="preserve">Fornitura e posa in opera di porte interne con telaio di alluminio con profilo stondato preverniciato. </t>
  </si>
  <si>
    <t xml:space="preserve">  1.B.H2 .  7.A</t>
  </si>
  <si>
    <t>01.A120.A025</t>
  </si>
  <si>
    <t>Con pannellatura in laminato.</t>
  </si>
  <si>
    <t xml:space="preserve">  1.B.H2 . 10</t>
  </si>
  <si>
    <t>01.A120.A055</t>
  </si>
  <si>
    <t xml:space="preserve">Fornitura e posa in opera di cassonetto copri avvolgibile in profili o lamiera di alluminio colore del serramento con coibente imputrescibile e dotato di pannello amovibile per ispezione, </t>
  </si>
  <si>
    <t xml:space="preserve">  1.B.H2 . 13</t>
  </si>
  <si>
    <t>01.A120.A070</t>
  </si>
  <si>
    <t>Fornitura e posa in opera di serratura a comando elettrico completo di scrocco, compreso il collegamento su impianto esistente. Misurazione cadauno.</t>
  </si>
  <si>
    <t xml:space="preserve">  1.B.H2 . 23</t>
  </si>
  <si>
    <t xml:space="preserve">Fornitura e posa in opera di porta automatica idonea per ingressi e - o uscite aventi anche funzione di vie di fuga ed uscite di sicurezza. </t>
  </si>
  <si>
    <t xml:space="preserve">  1.B.H2 . 23.A</t>
  </si>
  <si>
    <t>01.A120.A235.01</t>
  </si>
  <si>
    <t>Dimensione mm 3000x2500 (passaggio netto).</t>
  </si>
  <si>
    <t xml:space="preserve">  1.B.H3 .  3</t>
  </si>
  <si>
    <t>Fornitura e posa di avvolgibili in pvc rigido estruso multicamera antiurtizzato, colori a scelta della D.L.,</t>
  </si>
  <si>
    <t xml:space="preserve">  1.B.H3 .  3.A</t>
  </si>
  <si>
    <t>01.A125.A010</t>
  </si>
  <si>
    <t>Avvolgibile completo di accessori, peso minimo del telo Kg 5 - m2.</t>
  </si>
  <si>
    <t xml:space="preserve">  1.B.H4 .  5</t>
  </si>
  <si>
    <t>Fornitura e posa in opera di vetri stratificati antisfondamento</t>
  </si>
  <si>
    <t xml:space="preserve">  1.B.H4 .  5.D</t>
  </si>
  <si>
    <t>01.A130.A020.04</t>
  </si>
  <si>
    <t>Spessori fino a mm 10 - 11 con filmatura da mm 0,76 sabbiati e disegnati.</t>
  </si>
  <si>
    <t xml:space="preserve">  1.B.H4 .  8</t>
  </si>
  <si>
    <t>01.A130.A035</t>
  </si>
  <si>
    <t xml:space="preserve">Fornitura e posa in opera di vetro camera </t>
  </si>
  <si>
    <t xml:space="preserve">  1.B.H4 .  9</t>
  </si>
  <si>
    <t>Fornitura e posa in opera di tenda alla veneziana (tipo Velthec, Pellini o similare) inserite nell'intercapedine del vetro camera</t>
  </si>
  <si>
    <t xml:space="preserve">  1.B.H4 .  9.B</t>
  </si>
  <si>
    <t>01.A130.A100</t>
  </si>
  <si>
    <t>Per vetri di larghezza 60-80 cm e altezza fino a 200 cm</t>
  </si>
  <si>
    <t xml:space="preserve">  1.B.H4 .  9.D</t>
  </si>
  <si>
    <t xml:space="preserve">  1.B.H5 .  9</t>
  </si>
  <si>
    <t>Fornitura e posa in opera di maniglione antipanico modulare ambidestro,</t>
  </si>
  <si>
    <t xml:space="preserve">  1.B.H5 .  9 A</t>
  </si>
  <si>
    <t>01.A145.A020.03+04</t>
  </si>
  <si>
    <t>con barra verniciata a 1 punto di chiusura (centrale) completo di riscontro e placca esterna cieca</t>
  </si>
  <si>
    <t xml:space="preserve">  1.B.I1 .  5</t>
  </si>
  <si>
    <t>Zincatura a caldo per immersione di opere in ferro con trattamento a fuoco</t>
  </si>
  <si>
    <t xml:space="preserve">  1.B.I1 .  5.D</t>
  </si>
  <si>
    <t>01.A135.A020.04</t>
  </si>
  <si>
    <t>Per lamiere e tubi leggeri.</t>
  </si>
  <si>
    <t xml:space="preserve">  1.B.I3 .  1</t>
  </si>
  <si>
    <t>Fornitura e posa in opera di porta taglia fuoco ad un battente tipo Tenax della ditta Fael Security - ditta Pelliccioni o similari</t>
  </si>
  <si>
    <t xml:space="preserve">  1.B.I3 .  1.A</t>
  </si>
  <si>
    <t>01.A145.A001.01</t>
  </si>
  <si>
    <t>REI 60.</t>
  </si>
  <si>
    <t xml:space="preserve">  1.B.I3 .  2</t>
  </si>
  <si>
    <t xml:space="preserve">Fornitura e posa in opera di porta tagliafuoco a due battenti tipo Tenax della ditta Fael Security - ditta Pelliccioni o similari </t>
  </si>
  <si>
    <t xml:space="preserve">  1.B.I3 .  2.A</t>
  </si>
  <si>
    <t>01.A145.A005.01</t>
  </si>
  <si>
    <t xml:space="preserve">  1.B.I5 . 19</t>
  </si>
  <si>
    <t>Fornitura e posa in opera di fasce paracolpi tipo CS Group modello C - S Acrovyn o similare</t>
  </si>
  <si>
    <t xml:space="preserve">  1.B.I5 . 19.C</t>
  </si>
  <si>
    <t>01.A155.A090.03</t>
  </si>
  <si>
    <t>tipo TP-200 altezza cm 20.</t>
  </si>
  <si>
    <t xml:space="preserve">  1.B.I5 . 20</t>
  </si>
  <si>
    <t>Fornitura e posa in opera di protezioni di angoli riportate tipo CS Group modello C - S Acrovyn o similare,</t>
  </si>
  <si>
    <t xml:space="preserve">  1.B.I5 . 20.B</t>
  </si>
  <si>
    <t>01.A155.A095.02</t>
  </si>
  <si>
    <t>tipo SO-50 con apertura alare di 50 mm.</t>
  </si>
  <si>
    <t xml:space="preserve">  1.B.I5 . 25</t>
  </si>
  <si>
    <t>01.A155.A120</t>
  </si>
  <si>
    <t>Fornitura e posa di corrimano tipo CS Group modello HR-6 o similare a sezione circolare con diametro non inferiore a 45 mm</t>
  </si>
  <si>
    <t xml:space="preserve">  1.B.I6 .  1</t>
  </si>
  <si>
    <t>01.A160.A001</t>
  </si>
  <si>
    <t>Fornitura e posa di parete a pannelli autoportante resistenza al fuoco REI 60 (tipologia di referimento ditta Promat o sistemi certificati di altre ditte con prestazioni e caratteristiche analoghe).</t>
  </si>
  <si>
    <t xml:space="preserve">  1.B.I6 . 29</t>
  </si>
  <si>
    <t>Protezione fino a REI 180 di attraversamenti impiantistici (tubi o canaline elettriche) su tramezzi leggeri (es. cartongesso), o su tramezzi con spessore &lt; 200 mm</t>
  </si>
  <si>
    <t xml:space="preserve">  1.B.I6 . 29.A</t>
  </si>
  <si>
    <t>01.A160.A100</t>
  </si>
  <si>
    <t>con cassonetto e sacchetti REI 120</t>
  </si>
  <si>
    <t xml:space="preserve">  1.B.I6 . 43</t>
  </si>
  <si>
    <t>01.A160.A170</t>
  </si>
  <si>
    <t xml:space="preserve">Protezione REI di elementi di acciaio. Protezione di strutture in acciaio ed innalzamento della loro resistenza al fuoco fino alla classe R - RE - REI 90. </t>
  </si>
  <si>
    <t xml:space="preserve">  1.B.N1 .  1</t>
  </si>
  <si>
    <t>Assistenze murarie per impianti di qualunque tipo, con tagliole di qualsiasi forma e dimensione</t>
  </si>
  <si>
    <t xml:space="preserve">  1.B.N1 .  1.A</t>
  </si>
  <si>
    <t>04.A010.A001.01</t>
  </si>
  <si>
    <t>Assistenze murarie per impianti elettrici e speciali</t>
  </si>
  <si>
    <t xml:space="preserve">  1.B.N1 .  1.B</t>
  </si>
  <si>
    <t>Assistenze murarie per impianti meccanici</t>
  </si>
  <si>
    <t>MO.001</t>
  </si>
  <si>
    <t>Esecuzione di sondaggi ai solai per la verifica delle stratigrafie e della tipologia delle strutture esistenti</t>
  </si>
  <si>
    <t>ore</t>
  </si>
  <si>
    <t>IMPIANTI ELETTRICI</t>
  </si>
  <si>
    <t>D1.01.10.20</t>
  </si>
  <si>
    <t>CAVO SENZA GUAINA, FLESSIBILE, POSA FISSA, N07V-K, PVC</t>
  </si>
  <si>
    <t>D1.01.10.20.45</t>
  </si>
  <si>
    <t>sezione 50 mm²</t>
  </si>
  <si>
    <t>D1.01.10.20.50</t>
  </si>
  <si>
    <t>sezione 70 mm²</t>
  </si>
  <si>
    <t>CAVO SENZA GUAINA, FLESSIBILE, POSA FISSA, N07G9-K, PVC</t>
  </si>
  <si>
    <t>D1.01.10.30.5</t>
  </si>
  <si>
    <t>sezione 1,5 mm²</t>
  </si>
  <si>
    <t>D1.01.10.30.10</t>
  </si>
  <si>
    <t>sezione 2,5 mm²</t>
  </si>
  <si>
    <t>D1.01.10.30.35</t>
  </si>
  <si>
    <t>sezione 25 mm²</t>
  </si>
  <si>
    <t>D1.01.20.30</t>
  </si>
  <si>
    <t>CAVO POSA FISSA, FG7OR, PVC, 0.6÷1 kV</t>
  </si>
  <si>
    <t>D1.01.20.30.270</t>
  </si>
  <si>
    <t>sezione 2+Tx2.5 mm²</t>
  </si>
  <si>
    <t>CAVO POSA FISSA, FG7(O)M1, (Afumex)  0.6÷1 kV</t>
  </si>
  <si>
    <t>D1.01.20.40.100</t>
  </si>
  <si>
    <t>sezione 1x70 mm²</t>
  </si>
  <si>
    <t>D1.01.20.40.110</t>
  </si>
  <si>
    <t>sezione 1x95 mm²</t>
  </si>
  <si>
    <t>D1.01.20.40.120</t>
  </si>
  <si>
    <t>sezione 1x120 mm²</t>
  </si>
  <si>
    <t>sezione 2x1.5 mm²</t>
  </si>
  <si>
    <t>D1.01.20.40.180</t>
  </si>
  <si>
    <t>sezione 2x4 mm²</t>
  </si>
  <si>
    <t>sezione 3x1.5 mm²</t>
  </si>
  <si>
    <t>sezione 3x2.5 mm²</t>
  </si>
  <si>
    <t>D1.01.20.40.280</t>
  </si>
  <si>
    <t>sezione 3x6 mm²</t>
  </si>
  <si>
    <t>D1.01.20.40.310</t>
  </si>
  <si>
    <t>sezione 3x25 mm²</t>
  </si>
  <si>
    <t>D1.01.20.40.340</t>
  </si>
  <si>
    <t>sezione 4x1.5 mm²</t>
  </si>
  <si>
    <t>D1.01.20.40.350</t>
  </si>
  <si>
    <t>sezione 4x2.5 mm²</t>
  </si>
  <si>
    <t>D1.01.20.40.360</t>
  </si>
  <si>
    <t>sezione 4x4 mm²</t>
  </si>
  <si>
    <t>D1.01.20.40.450</t>
  </si>
  <si>
    <t>sezione 5x4 mm²</t>
  </si>
  <si>
    <t>D1.01.20.40.460</t>
  </si>
  <si>
    <t>sezione 5x6 mm²</t>
  </si>
  <si>
    <t>D1.01.20.40.470</t>
  </si>
  <si>
    <t>sezione 5x10 mm²</t>
  </si>
  <si>
    <t>D1.01.20.40.480</t>
  </si>
  <si>
    <t>sezione 5x16 mm²</t>
  </si>
  <si>
    <t>D1.01.20.40.520</t>
  </si>
  <si>
    <t>sezione 10x1,5 mm²</t>
  </si>
  <si>
    <t>D1.01.20.40.70</t>
  </si>
  <si>
    <t>sezione 1x25 mm²</t>
  </si>
  <si>
    <t>D1.01.20.40.80</t>
  </si>
  <si>
    <t>sezione 1x35 mm²</t>
  </si>
  <si>
    <t>D1.01.20.40.90</t>
  </si>
  <si>
    <t>sezione 1x50 mm²</t>
  </si>
  <si>
    <t>D1.01.20.50</t>
  </si>
  <si>
    <t>CAVO POSA FISSA, FTG10(O)M1, (RF31-22)  0.6÷1 kV</t>
  </si>
  <si>
    <t>D1.01.20.50.160</t>
  </si>
  <si>
    <t>D1.01.20.50.170</t>
  </si>
  <si>
    <t>sezione 2x2.5 mm²</t>
  </si>
  <si>
    <t>D1.01.20.50.230</t>
  </si>
  <si>
    <t>D1.01.20.50.400</t>
  </si>
  <si>
    <t>D1.01.20.50.440</t>
  </si>
  <si>
    <t>sezione 7x1,5 mm²</t>
  </si>
  <si>
    <t>D1.01.20.70</t>
  </si>
  <si>
    <t>CAVETTO SCHERMATO PER CONTROLLO,  FG7OH2R isolato in HEPR e guaina in PVC</t>
  </si>
  <si>
    <t>D1.01.20.70.10</t>
  </si>
  <si>
    <t>D1.01.20.70.130</t>
  </si>
  <si>
    <t>sezione 4x2,5 mm²</t>
  </si>
  <si>
    <t>D1.01.40.30</t>
  </si>
  <si>
    <t>CAVETTO FONIA-DATI</t>
  </si>
  <si>
    <t>D1.01.40.30.10</t>
  </si>
  <si>
    <t>Cavo fonia dati cat. 6 formaz. 4x2x24 AWG</t>
  </si>
  <si>
    <t>D1.01.40.40</t>
  </si>
  <si>
    <t>CAVO COASSIALE ARGENTATO PER TV</t>
  </si>
  <si>
    <t>D1.01.40.40.10</t>
  </si>
  <si>
    <t>cavo coax diametro conduttore 1,10mm per impianti TV digitali ed analogici con guaina antifiamma a base di PVC senza piombo</t>
  </si>
  <si>
    <t>D1.01.40.90</t>
  </si>
  <si>
    <t>CAVO PER IMPIANTI ANTINCENDIO A NORMA UNI 9795-2010</t>
  </si>
  <si>
    <t>D1.01.40.90.20</t>
  </si>
  <si>
    <t>PH LSZH 2x1,5 mm² (Resistente al fuoco per 30 min.)</t>
  </si>
  <si>
    <t>D1.01.40.90.25</t>
  </si>
  <si>
    <t>PH LSZH 2x2,5 mm² (Resistente al fuoco per 30 min.)</t>
  </si>
  <si>
    <t>D1.02.10.15</t>
  </si>
  <si>
    <t>QUADRI DI DISTRIB. DA PARETE IN LAMIERA DI ACCIAIO FINO 250A</t>
  </si>
  <si>
    <t>D1.02.10.15.120</t>
  </si>
  <si>
    <t>piastra di fondo per apparecchi non modulari 600x400mm</t>
  </si>
  <si>
    <t>D1.02.10.15.170</t>
  </si>
  <si>
    <t>guida din per apparecchi modulari</t>
  </si>
  <si>
    <t>D1.02.10.15.30</t>
  </si>
  <si>
    <t>Quadro monoblocco IP55 - porta vetro fumé temp. - 24 mod. x fila - In=250A - 600x1000x255mm</t>
  </si>
  <si>
    <t>D1.02.10.25</t>
  </si>
  <si>
    <t>QUADRI DI DISTRIB. DA PAVIMENTO IN LAMIERA DI ACCIAIO FINO 3200A</t>
  </si>
  <si>
    <t>D1.02.10.25.130</t>
  </si>
  <si>
    <t>Armadio IP30 senza porta  - Pannelli laterali pieni - 24 mod. x fila - In=3200A - 2000x600x400mm</t>
  </si>
  <si>
    <t>D1.02.10.25.150</t>
  </si>
  <si>
    <t>Armadio IP30 senza porta  - Pannelli laterali pieni - 24 mod. x fila - In=3200A - 2000x600x850mm</t>
  </si>
  <si>
    <t>D1.02.10.25.160</t>
  </si>
  <si>
    <t>Armadio IP30 senza porta  - Pannelli laterali pieni - 36 mod. x fila - In=3200A - 2000x850x400mm</t>
  </si>
  <si>
    <t>D1.02.10.25.240</t>
  </si>
  <si>
    <t>Armadio IP30 senza porta  - Pannelli laterali pieni -24 mod.  x fila + vano cavi  - In=3200A - 2000x850x800mm</t>
  </si>
  <si>
    <t>D1.02.10.25.370</t>
  </si>
  <si>
    <t>Sovrapprezzo per porta in vetroIP65 per armadio a pavimento fino a 3200A da 600x2000mm</t>
  </si>
  <si>
    <t>D1.02.10.25.380</t>
  </si>
  <si>
    <t>Sovrapprezzo per porta in vetroIP65 per armadio a pavimento fino a 3200A da 850x2000mm</t>
  </si>
  <si>
    <t>D1.02.10.25.710</t>
  </si>
  <si>
    <t>pannello frontale pieno 400x600mm</t>
  </si>
  <si>
    <t>D1.02.30.10</t>
  </si>
  <si>
    <t>CENTRALINO LOCALE, IN RESINA, DA INCASSO, IP40</t>
  </si>
  <si>
    <t>D1.02.30.10.50</t>
  </si>
  <si>
    <t>Quadro con pannelli sfinestrati e e telaio estraibile, allogg. morsettiere - con porta trasparente - cieca 72(4x18) moduli</t>
  </si>
  <si>
    <t>D1.02.30.30</t>
  </si>
  <si>
    <t>CENTRALINO LOCALE, IN RESINA, DA PARETE, IP55</t>
  </si>
  <si>
    <t>D1.02.30.30.70</t>
  </si>
  <si>
    <t>Centralino con morsettiera. - porta trasp. fumé - pareti con fori sfondabili - 24 mod</t>
  </si>
  <si>
    <t>D1.02.40.20</t>
  </si>
  <si>
    <t>QUADRI IN POLIESTERE</t>
  </si>
  <si>
    <t>D1.02.40.20.140</t>
  </si>
  <si>
    <t>con porta con oblò trasparente  dim.800x1060x350mm</t>
  </si>
  <si>
    <t>D1.02.40.20.60</t>
  </si>
  <si>
    <t>con porta cieca dim.585x800x300mm</t>
  </si>
  <si>
    <t>D1.02.40.30</t>
  </si>
  <si>
    <t>QUADRI IN ACCIAIO INOX</t>
  </si>
  <si>
    <t>D1.02.40.30.10</t>
  </si>
  <si>
    <t>con porta cieca dim. 310x425x160mm</t>
  </si>
  <si>
    <t>D1.02.40.40</t>
  </si>
  <si>
    <t>ACCESSORI E SOVRAPPREZZI</t>
  </si>
  <si>
    <t>D1.02.40.40.160</t>
  </si>
  <si>
    <t>sovrapprezzo per piastra di fondo in acciaio zincotropicalizzato per quadri di larghezza 800</t>
  </si>
  <si>
    <t>D1.03.10.110</t>
  </si>
  <si>
    <t>INT. DIFFERENZIALE PURO, cl. AC - 17.5 mm</t>
  </si>
  <si>
    <t>D1.03.10.110.15</t>
  </si>
  <si>
    <t>Idn 0.03 A  2md  2x40 A</t>
  </si>
  <si>
    <t>D1.03.10.120</t>
  </si>
  <si>
    <t>INT. DIFFERENZIALE PURO, cl. A - 17.5 mm</t>
  </si>
  <si>
    <t>D1.03.10.120.15</t>
  </si>
  <si>
    <t>D1.03.10.140</t>
  </si>
  <si>
    <t>BLOCCO DIFFERENZIALE, cl. AC - 17.5 mm</t>
  </si>
  <si>
    <t>D1.03.10.140.35</t>
  </si>
  <si>
    <t>Idn 0.03 A  3md  3x63 A</t>
  </si>
  <si>
    <t>D1.03.10.140.40</t>
  </si>
  <si>
    <t>Idn 0.03 A  4md  4x25 A</t>
  </si>
  <si>
    <t>D1.03.10.140.50</t>
  </si>
  <si>
    <t>Idn 0.03 A  4md  4x63 A</t>
  </si>
  <si>
    <t>D1.03.10.150</t>
  </si>
  <si>
    <t>BLOCCO DIFFERENZIALE, cl. A - 17.5 mm</t>
  </si>
  <si>
    <t>D1.03.10.150.10</t>
  </si>
  <si>
    <t>Idn 0.03 A  2md  2x25 A</t>
  </si>
  <si>
    <t>D1.03.10.150.40</t>
  </si>
  <si>
    <t>D1.03.10.150.45</t>
  </si>
  <si>
    <t>Idn 0.03 A  4md  4x40 A</t>
  </si>
  <si>
    <t>D1.03.10.150.85</t>
  </si>
  <si>
    <t>Idn 0.1÷2 A  4md  4x25 A</t>
  </si>
  <si>
    <t>D1.03.10.160</t>
  </si>
  <si>
    <t>BLOCCO DIFFERENZIALE SELETTIVO - 17.5 mm</t>
  </si>
  <si>
    <t>D1.03.10.160.35</t>
  </si>
  <si>
    <t>Idn 0.03 A  2md  2x63 A con sgancio AE</t>
  </si>
  <si>
    <t>D1.03.10.160.45</t>
  </si>
  <si>
    <t>Idn 0.03 A  4md  4x63 A con sgancio AE</t>
  </si>
  <si>
    <t>D1.03.10.20</t>
  </si>
  <si>
    <t>INT. AUT. MAGNETOTERMICO PDI 6 kA, C K B - 17.5 mm</t>
  </si>
  <si>
    <t>D1.03.10.20.30</t>
  </si>
  <si>
    <t>bipolare  6 kA  2md  2x0.5÷32 A (C)</t>
  </si>
  <si>
    <t>D1.03.10.20.35</t>
  </si>
  <si>
    <t>bipolare  6 kA  2÷2.5md  2x40÷63 A (C)</t>
  </si>
  <si>
    <t>D1.03.10.20.50</t>
  </si>
  <si>
    <t>quadripolare  6 kA  4md  4x0.5÷32 A (C)</t>
  </si>
  <si>
    <t>D1.03.10.20.55</t>
  </si>
  <si>
    <t>quadripolare  6 kA  4 - 4.5md  4x40÷63 A (C)</t>
  </si>
  <si>
    <t>D1.03.10.220</t>
  </si>
  <si>
    <t>INT. AUT. MAGN.TERM. DIFF. , 6 kA, cl. AC - 17.5 mm</t>
  </si>
  <si>
    <t>D1.03.10.220.10</t>
  </si>
  <si>
    <t>1P+N  In 40A  Idn 0,03 A (Curva B)</t>
  </si>
  <si>
    <t>D1.03.10.220.45</t>
  </si>
  <si>
    <t>1P+N  In 6÷32A  Idn 0,03 A (Curva C)</t>
  </si>
  <si>
    <t>D1.03.10.220.5</t>
  </si>
  <si>
    <t>1P+N  In 6÷32A  Idn 0,03 A (Curva B)</t>
  </si>
  <si>
    <t>D1.03.10.30</t>
  </si>
  <si>
    <t>INT. AUT. MAGNETOTERMICO PDI 10 kA, C K D B - 17.5 mm</t>
  </si>
  <si>
    <t>D1.03.10.30.100</t>
  </si>
  <si>
    <t>quadripolare  10 kA  4md  4x6÷32 A (B-D-K)</t>
  </si>
  <si>
    <t>D1.03.10.30.105</t>
  </si>
  <si>
    <t>quadripolare  10 kA  4md  4x40÷63 A (B-D-K)</t>
  </si>
  <si>
    <t>D1.03.10.30.30</t>
  </si>
  <si>
    <t>bipolare  10 kA  2md  2x6÷32 A (C)</t>
  </si>
  <si>
    <t>D1.03.10.30.35</t>
  </si>
  <si>
    <t>bipolare  10 kA  2÷2.5md  2x40÷63 A (C)</t>
  </si>
  <si>
    <t>D1.03.10.30.55</t>
  </si>
  <si>
    <t>quadripolare  10 kA  4md  4x40÷63 A (C)</t>
  </si>
  <si>
    <t>D1.03.10.310</t>
  </si>
  <si>
    <t>AUSILIARI ED ACCESSORI MAGN.TERM. DIFF. - 17.5 mm</t>
  </si>
  <si>
    <t>D1.03.10.310.10</t>
  </si>
  <si>
    <t>Contatto ausiliario</t>
  </si>
  <si>
    <t>D1.03.10.310.15</t>
  </si>
  <si>
    <t>Bobina di apertura a lancio di corrente (12-250V c.a. - c.c.)</t>
  </si>
  <si>
    <t>D1.03.20.10</t>
  </si>
  <si>
    <t>INT. AUT. MAGNETOTERMICO SCATOLATO FINO A 160A</t>
  </si>
  <si>
    <t>D1.03.20.10.100</t>
  </si>
  <si>
    <t>4 Poli, dim.130x102x70, 25kA, Iu160A, con In 160A</t>
  </si>
  <si>
    <t>D1.03.20.10.120</t>
  </si>
  <si>
    <t>3 Poli, dim.130x76x70, 36kA, Iu160A, con In 160A</t>
  </si>
  <si>
    <t>D1.03.20.30</t>
  </si>
  <si>
    <t>INT. AUT. MAGNETOTERMICO SCATOLATO FINO A 250A</t>
  </si>
  <si>
    <t>D1.03.20.30.100</t>
  </si>
  <si>
    <t>4 Poli, dim.150x140x70, 50kA, Iu250A, con In 250A</t>
  </si>
  <si>
    <t>D1.03.20.320</t>
  </si>
  <si>
    <t>RELE' DIFFERENZIALI</t>
  </si>
  <si>
    <t>D1.03.20.320.10</t>
  </si>
  <si>
    <t>Relè diff incasso (Reg Id.3..300A e T.0,03..3s, 2 contatti, ecc)</t>
  </si>
  <si>
    <t>D1.03.20.320.85</t>
  </si>
  <si>
    <t>Trasformatore toroidale D.160 apribile</t>
  </si>
  <si>
    <t>D1.03.20.410</t>
  </si>
  <si>
    <t>ESECUZIONI SPECIALI PER INTERRUTTORI SCATOLATI</t>
  </si>
  <si>
    <t>D1.03.20.410.10</t>
  </si>
  <si>
    <t>Parti fisse per interruttori rimovibili  4P fino a 160A</t>
  </si>
  <si>
    <t>D1.03.20.420</t>
  </si>
  <si>
    <t>AUSILIARI ED ACCESSORI PER INTERRUTTORI SCATOLATI</t>
  </si>
  <si>
    <t>D1.03.20.420.10</t>
  </si>
  <si>
    <t>Sganciatore di apertura 12-525V fino a 630A</t>
  </si>
  <si>
    <t>D1.03.30.50</t>
  </si>
  <si>
    <t>INTERRUTTORE SALVAMOTORE Icu fino a 50kA</t>
  </si>
  <si>
    <t>D1.03.30.50.15</t>
  </si>
  <si>
    <t>corrente di regolazione da 0,63...1 A÷4...6,3 A</t>
  </si>
  <si>
    <t>D1.03.40.10</t>
  </si>
  <si>
    <t>portafusibili sezionabili 1P</t>
  </si>
  <si>
    <t>D1.03.40.10.10</t>
  </si>
  <si>
    <t>unipolare 1x32A 1 modulo</t>
  </si>
  <si>
    <t>D1.03.40.20</t>
  </si>
  <si>
    <t>portafusibili sezionabili 1P+N</t>
  </si>
  <si>
    <t>D1.03.40.20.10</t>
  </si>
  <si>
    <t>1 polo+N 1x32A 1 modulo</t>
  </si>
  <si>
    <t>D1.03.40.30</t>
  </si>
  <si>
    <t>portafusibili sezionabili 2P</t>
  </si>
  <si>
    <t>D1.03.40.30.10</t>
  </si>
  <si>
    <t>bipolare 2x32A 2 moduli</t>
  </si>
  <si>
    <t>D1.03.40.40</t>
  </si>
  <si>
    <t>portafusibili sezionabili 3P</t>
  </si>
  <si>
    <t>D1.03.40.40.10</t>
  </si>
  <si>
    <t>tripolare 3x32A 3 moduli</t>
  </si>
  <si>
    <t>D1.03.50.10</t>
  </si>
  <si>
    <t>INTERRUTTORI DI MANOVRA-SEZIONATORI - 17.5 mm</t>
  </si>
  <si>
    <t>D1.03.50.10.100</t>
  </si>
  <si>
    <t>tetrapolare 4x45A 4 moduli</t>
  </si>
  <si>
    <t>D1.03.50.10.105</t>
  </si>
  <si>
    <t>tetrapolare 4x63A 4 moduli</t>
  </si>
  <si>
    <t>D1.03.50.10.120</t>
  </si>
  <si>
    <t>tetrapolare 4x125A 4 moduli</t>
  </si>
  <si>
    <t>D1.03.50.10.35</t>
  </si>
  <si>
    <t>D1.03.50.10.40</t>
  </si>
  <si>
    <t>bipolare 2x45A 2 moduli</t>
  </si>
  <si>
    <t>D1.03.50.10.45</t>
  </si>
  <si>
    <t>bipolare 2x63A 2 moduli</t>
  </si>
  <si>
    <t>D1.03.50.10.60</t>
  </si>
  <si>
    <t>tripolare 3x16A 3 moduli</t>
  </si>
  <si>
    <t>D1.03.50.10.70</t>
  </si>
  <si>
    <t>tripolare 3x45A 3 moduli</t>
  </si>
  <si>
    <t>D1.03.50.100</t>
  </si>
  <si>
    <t>TRASFORMATORE DI SICUREZZA - 17.5 mm</t>
  </si>
  <si>
    <t>D1.03.50.100.15</t>
  </si>
  <si>
    <t>230V - 12-24V, 16VA, 4 moduli</t>
  </si>
  <si>
    <t>D1.03.50.100.30</t>
  </si>
  <si>
    <t>230V - 12-24V, 63VA, 5 moduli</t>
  </si>
  <si>
    <t>D1.03.50.20</t>
  </si>
  <si>
    <t>APPARECCHI DI COMANDO, SEGNALAZIONE E PRELIEVO ENERGIA MODULARI - 17.5 mm</t>
  </si>
  <si>
    <t>D1.03.50.20.60</t>
  </si>
  <si>
    <t>spia luminosa colori rosso, verde, giallo, trasparente 220V</t>
  </si>
  <si>
    <t>D1.03.50.20.65</t>
  </si>
  <si>
    <t>presa tipo UNEL P30 universale 2P+T 10 - 16A 250V</t>
  </si>
  <si>
    <t>D1.03.60.10</t>
  </si>
  <si>
    <t>APPARECCHIATURE DI COMANDO E SEGNALAZIONE Ø 22 mm DA QUADRO</t>
  </si>
  <si>
    <t>D1.03.60.10.5</t>
  </si>
  <si>
    <t>spia da quadro</t>
  </si>
  <si>
    <t>D1.03.70.160</t>
  </si>
  <si>
    <t>ANALIZZATORE DI RETE</t>
  </si>
  <si>
    <t>D1.03.70.160.5</t>
  </si>
  <si>
    <t>strumento multifunzione standard 230V</t>
  </si>
  <si>
    <t>D1.04.10.10</t>
  </si>
  <si>
    <t>PUNTO COMANDO O PRESA, SERIE CIVILE  (INCASSO)</t>
  </si>
  <si>
    <t>D1.04.10.10.80</t>
  </si>
  <si>
    <t>punto deviato</t>
  </si>
  <si>
    <t>D1.04.10.50</t>
  </si>
  <si>
    <t>PUNTO COMANDO - PRESE A VISTA (SERIE CIVILE)</t>
  </si>
  <si>
    <t>D1.04.10.50.250</t>
  </si>
  <si>
    <t>punto Bpresa 2P+T 16A  (attacco P17 - 11)</t>
  </si>
  <si>
    <t>D1.04.10.50.260</t>
  </si>
  <si>
    <t>punto presa universale 2P+T 10÷16 A, UNEL</t>
  </si>
  <si>
    <t>D1.04.20.10</t>
  </si>
  <si>
    <t>PRESE CEE 17 DA QUADRO, IP67</t>
  </si>
  <si>
    <t>D1.04.20.10.10</t>
  </si>
  <si>
    <t>2P+Tx16 A  230 V</t>
  </si>
  <si>
    <t>D1.04.20.10.40</t>
  </si>
  <si>
    <t>3P+N+Tx16 A  230÷400 V</t>
  </si>
  <si>
    <t>D1.04.20.110</t>
  </si>
  <si>
    <t>QUADRI FLANGIATI STAGNI PER PRESE INDUSTRIALI</t>
  </si>
  <si>
    <t>D1.04.20.110.140</t>
  </si>
  <si>
    <t>Quadro IP55 completo di sportello e barra DIN x 12 moduli, con flange per n°6 prese tipo IEC309</t>
  </si>
  <si>
    <t>D1.04.20.80</t>
  </si>
  <si>
    <t>PRESE FISSE ORIZZONATALI E INTERBLOCCATE CEE 17,  IP44</t>
  </si>
  <si>
    <t>D1.04.20.80.120</t>
  </si>
  <si>
    <t>3P+N+Tx16 A  400 V (CBF) e fusibili cilindrici gG 10,3x38</t>
  </si>
  <si>
    <t>D1.04.20.80.90</t>
  </si>
  <si>
    <t>2P+Tx16 A  230 V (CBF) e fusibili cilindrici gG 10,3x38</t>
  </si>
  <si>
    <t>D1.05.10.10</t>
  </si>
  <si>
    <t>TUBO CORRUGATO IN PVC  PIEGHEVOLE POSA SOTTOTRACCIA</t>
  </si>
  <si>
    <t>D1.05.10.10.10</t>
  </si>
  <si>
    <t>Ø 20 mm</t>
  </si>
  <si>
    <t>D1.05.10.10.15</t>
  </si>
  <si>
    <t>Ø 25 mm</t>
  </si>
  <si>
    <t>D1.05.10.20</t>
  </si>
  <si>
    <t>TUBO FLESSIBILE IN PVC POSA ESTERNA</t>
  </si>
  <si>
    <t>D1.05.10.20.15</t>
  </si>
  <si>
    <t>D1.05.10.20.5</t>
  </si>
  <si>
    <t>Ø 16 mm</t>
  </si>
  <si>
    <t>D1.05.10.50</t>
  </si>
  <si>
    <t>TUBO IN PVC RIGIDO MARCHIATO, MEDIO IP65</t>
  </si>
  <si>
    <t>D1.05.10.50.10</t>
  </si>
  <si>
    <t>D1.05.10.50.15</t>
  </si>
  <si>
    <t>D1.05.10.50.20</t>
  </si>
  <si>
    <t>Ø 32 mm</t>
  </si>
  <si>
    <t>D1.05.10.60</t>
  </si>
  <si>
    <t>TUBO IN PVC RIGIDO MARCHIATO, PESANTE IP65</t>
  </si>
  <si>
    <t>D1.05.10.60.10</t>
  </si>
  <si>
    <t>D1.05.20.50.30</t>
  </si>
  <si>
    <t>CANALE PORTACAVI PVC</t>
  </si>
  <si>
    <t>110x60mm - 1 scomparto</t>
  </si>
  <si>
    <t>D1.05.20.50.45</t>
  </si>
  <si>
    <t>190x60mm - 3 scomparti</t>
  </si>
  <si>
    <t>D1.05.30.30</t>
  </si>
  <si>
    <t>PASSERELLA IN ACCIAIO GALVANIZZATO A CALDO DOPO FABBRICAZIONE</t>
  </si>
  <si>
    <t>D1.05.30.30.15</t>
  </si>
  <si>
    <t>200x54mm</t>
  </si>
  <si>
    <t>D1.05.30.30.20</t>
  </si>
  <si>
    <t>300x54mm</t>
  </si>
  <si>
    <t>D1.05.30.30.45</t>
  </si>
  <si>
    <t>200x105mm</t>
  </si>
  <si>
    <t>D1.05.30.30.5</t>
  </si>
  <si>
    <t>100x54mm</t>
  </si>
  <si>
    <t>D1.05.30.50</t>
  </si>
  <si>
    <t>ACCESSORI PER PASSERELLE A FILO</t>
  </si>
  <si>
    <t>D1.05.30.50.15</t>
  </si>
  <si>
    <t>supporto scatola derivazione 200x156mm</t>
  </si>
  <si>
    <t>D1.05.30.50.40</t>
  </si>
  <si>
    <t>staffa ricurva per derivazione T finit. EZ</t>
  </si>
  <si>
    <t>D1.05.40.100</t>
  </si>
  <si>
    <t>SCATOLE PORTAPPARECCHI DA PARETE IP55</t>
  </si>
  <si>
    <t>D1.05.40.100.10</t>
  </si>
  <si>
    <t>a 3 posti</t>
  </si>
  <si>
    <t>D1.05.40.120</t>
  </si>
  <si>
    <t>SCATOLE PORTAPPARECCHI DA PARETE PER RACCORDO A MINICANALI E CANALI AD USO BATTISCOPA E CORNICE</t>
  </si>
  <si>
    <t>D1.05.40.120.10</t>
  </si>
  <si>
    <t>3 moduli</t>
  </si>
  <si>
    <t>D1.05.40.140</t>
  </si>
  <si>
    <t>SCATOLE PORTAPPARECCHI DA INCASSO</t>
  </si>
  <si>
    <t>D1.05.40.140.5</t>
  </si>
  <si>
    <t>3 posti</t>
  </si>
  <si>
    <t>D1.05.40.30</t>
  </si>
  <si>
    <t>CASSETTE DI DERIVAZIONE, DA PARETE, COPERCHIO ALTO, IP56</t>
  </si>
  <si>
    <t>D1.05.40.30.20</t>
  </si>
  <si>
    <t>dimensioni (190x140x140) mm</t>
  </si>
  <si>
    <t>D1.05.40.30.25</t>
  </si>
  <si>
    <t>dimensioni (240x190x160) mm</t>
  </si>
  <si>
    <t>D1.05.40.30.5</t>
  </si>
  <si>
    <t>dimensioni (100x100x120) mm</t>
  </si>
  <si>
    <t>D1.06.20.210</t>
  </si>
  <si>
    <t xml:space="preserve">PLAFONIERA FLUORESCENTE STAGNA IN POLICARBONATO </t>
  </si>
  <si>
    <t>D1.06.20.210.25</t>
  </si>
  <si>
    <t>D1.06.20.095.20</t>
  </si>
  <si>
    <t>2x36W</t>
  </si>
  <si>
    <t>D1.06.20.330</t>
  </si>
  <si>
    <t>APPARECCHIO FLUORESCENTE LUCE MORBIDA DA INCASSO</t>
  </si>
  <si>
    <t>D1.06.20.330.10</t>
  </si>
  <si>
    <t>NP.IE.C.ZO</t>
  </si>
  <si>
    <t>2x40W doppia accensione con ottica 2MG carter laterali di colore bianco e schermi in metacrilato opale</t>
  </si>
  <si>
    <t>D1.06.20.370</t>
  </si>
  <si>
    <t>APPARECCHIO FLUORESCENTE DA INCASSO AD ALTO LIVELLO DI PROTEZIONE</t>
  </si>
  <si>
    <t>D1.06.20.370.20</t>
  </si>
  <si>
    <t>NP.IE.C.ZQ</t>
  </si>
  <si>
    <t>MultiWatt 4x14-24W doppia accensione con ottica tipo 2US e vetro trasparente</t>
  </si>
  <si>
    <t>D1.06.20.370.5</t>
  </si>
  <si>
    <t>NP.IE.C.ZP</t>
  </si>
  <si>
    <t>MultiWatt 4x14-24W doppia accensione con vetro stampato anabbagliante  -  metacrilato</t>
  </si>
  <si>
    <t xml:space="preserve">APPARECCHIO FLUORESCENTE DA INCASSO COMPATTO DECORATIVO TONDO DIAMETRO 220mm </t>
  </si>
  <si>
    <t>D1.06.20.120.25</t>
  </si>
  <si>
    <t>D1.06.20.610.50</t>
  </si>
  <si>
    <t>D1.06.20.120.35</t>
  </si>
  <si>
    <t>Supplemento per vetro temprato stampato IP44</t>
  </si>
  <si>
    <t>D1.06.50.010</t>
  </si>
  <si>
    <t>APPARECCHIO PER ILLUMINAZIONE AUTONOMIA 3h</t>
  </si>
  <si>
    <t>D1.06.50.010.5</t>
  </si>
  <si>
    <t>8W, SE, 385lm</t>
  </si>
  <si>
    <t>D1.06.50.010.15</t>
  </si>
  <si>
    <t>24W, SE, 1800lm</t>
  </si>
  <si>
    <t>D1.06.50.050</t>
  </si>
  <si>
    <t>CENTRALE DI CONTROLLO DIN</t>
  </si>
  <si>
    <t>D1.06.50.050.5</t>
  </si>
  <si>
    <t>9 moduli DIN</t>
  </si>
  <si>
    <t>D1.07.30.20</t>
  </si>
  <si>
    <t>SCARICATORE DI CORRENTE DA FULMINE COORDINATO CLASSE I (B)</t>
  </si>
  <si>
    <t>D1.07.30.20.5</t>
  </si>
  <si>
    <t>Scaricatore coordinato unipolare tipo 1 (classe di prova I, classe B)</t>
  </si>
  <si>
    <t>D1.07.30.20.10</t>
  </si>
  <si>
    <t>Scaricatore coordinato unipolare tipo 1 (classe di prova I, classe B) con segnalazione presenza tensione</t>
  </si>
  <si>
    <t>D1.07.30.30</t>
  </si>
  <si>
    <t>SCARICATORE DI CORRENTE DA FULMINE CLASSE I (B)</t>
  </si>
  <si>
    <t>D1.07.30.30.5</t>
  </si>
  <si>
    <t>Scaricatore unipolare tipo 1 (classe di prova I, classe B)</t>
  </si>
  <si>
    <t>D1.07.30.80</t>
  </si>
  <si>
    <t>Fornitura e posa in opera di accessori a completamento impianto protezione scariche atmosferiche  -  sovratensioni.</t>
  </si>
  <si>
    <t>D1.07.30.80.30</t>
  </si>
  <si>
    <t>Base portafusibile NH1 tripolare</t>
  </si>
  <si>
    <t>D1.07.30.80.55</t>
  </si>
  <si>
    <t>Fusibile di protezione 125 AgG</t>
  </si>
  <si>
    <t>D2.01.20.10.20</t>
  </si>
  <si>
    <t>Impianto citofonico 4 fili + n bifamiliare</t>
  </si>
  <si>
    <t>D2.03.30.5</t>
  </si>
  <si>
    <t>MATRICE DIGITALE ATTIVA PER SISTEMI DI EVACUAZIONE A NORME EN 54-16</t>
  </si>
  <si>
    <t>D2.03.30.5.5</t>
  </si>
  <si>
    <t>Matrice digitale attiva</t>
  </si>
  <si>
    <t>D2.03.40.20</t>
  </si>
  <si>
    <t>CONSOLE MICROFONICA PER SISTEMI DI EVACUAZIONE A NORME EN 54-16</t>
  </si>
  <si>
    <t>D2.03.40.20.10</t>
  </si>
  <si>
    <t>D2.03.40.50.10</t>
  </si>
  <si>
    <t>Console microfonica multizona - gruppo</t>
  </si>
  <si>
    <t>D2.03.50.15.5</t>
  </si>
  <si>
    <t>Diffusore da incasso a parete 170x110mm 6W</t>
  </si>
  <si>
    <t>D2.03.70.15.10</t>
  </si>
  <si>
    <t>D2.03.80.15.10</t>
  </si>
  <si>
    <t>Collegamento, collaudo e attivazione di impianto EVAC EN54-16 di medie e grandi strutture, fino a n°6 zone</t>
  </si>
  <si>
    <t>D2.05.10.10</t>
  </si>
  <si>
    <t>QUADRI E ARMADI</t>
  </si>
  <si>
    <t>D2.05.10.10.10</t>
  </si>
  <si>
    <t>Armadio da pavimento 24 Unità</t>
  </si>
  <si>
    <t>D2.05.10.20</t>
  </si>
  <si>
    <t>ACCESSORI PER QUDRI E ARMADI</t>
  </si>
  <si>
    <t>D2.05.10.20.10</t>
  </si>
  <si>
    <t>Gruppo di ventilazione per armadio 24U</t>
  </si>
  <si>
    <t>D2.05.10.20.135</t>
  </si>
  <si>
    <t>Cordone di permutazione vari colori 3m cat.6</t>
  </si>
  <si>
    <t>D2.05.10.20.20</t>
  </si>
  <si>
    <t>Piastra forata di ventilazione naturale per armadio 24U</t>
  </si>
  <si>
    <t>D2.05.10.20.85</t>
  </si>
  <si>
    <t>Blocco di alimentazione con 6 prese UNEL e interruttore luminoso</t>
  </si>
  <si>
    <t>D2.05.10.30</t>
  </si>
  <si>
    <t>PRESE FONIA DATI</t>
  </si>
  <si>
    <t>D2.05.10.30.10</t>
  </si>
  <si>
    <t>Presa RJ45 cat 6</t>
  </si>
  <si>
    <t>D2.06.10.20</t>
  </si>
  <si>
    <t>ANTENNA TV</t>
  </si>
  <si>
    <t>D2.06.10.20.15</t>
  </si>
  <si>
    <t>L.B. banda 5, 10 elementi</t>
  </si>
  <si>
    <t>D2.06.10.20.20</t>
  </si>
  <si>
    <t>UHF direttiva L.B. banda 4, 42 elementi</t>
  </si>
  <si>
    <t>D2.06.10.210</t>
  </si>
  <si>
    <t>PRESE TV</t>
  </si>
  <si>
    <t>D2.06.10.210.25</t>
  </si>
  <si>
    <t>Presa TV terminale, con connettore IEC</t>
  </si>
  <si>
    <t>D2.06.10.40</t>
  </si>
  <si>
    <t>PARTITORI, DIVISORI PER IMP. ANTENNA TV</t>
  </si>
  <si>
    <t>D2.06.10.40.20</t>
  </si>
  <si>
    <t>Derivatore a 2 vie</t>
  </si>
  <si>
    <t>D2.06.10.40.25</t>
  </si>
  <si>
    <t>Derivatore a 4 vie</t>
  </si>
  <si>
    <t>D2.06.10.40.5</t>
  </si>
  <si>
    <t>Partitore a 2 vie</t>
  </si>
  <si>
    <t>D2.06.10.50.10</t>
  </si>
  <si>
    <t>Centralino autoalimentato L.B., 5ingressi, guadagno 43dB</t>
  </si>
  <si>
    <t>D2.07.10.10.5</t>
  </si>
  <si>
    <t>Centrale di rivelazione incendio analogica 2 loop</t>
  </si>
  <si>
    <t>D2.07.10.60.5</t>
  </si>
  <si>
    <t>Ripetitore incendio</t>
  </si>
  <si>
    <t>D2.07.10.105.15</t>
  </si>
  <si>
    <t>Modulo indirizzato n°1 ingresso e n°1 uscita CMA11</t>
  </si>
  <si>
    <t>D2.07.10.155.5</t>
  </si>
  <si>
    <t>Pulsante analogico indirizzabile</t>
  </si>
  <si>
    <t>D2.07.10.205.5</t>
  </si>
  <si>
    <t>Rivelatore ottico di fumo analogico con microprocessore</t>
  </si>
  <si>
    <t>D2.07.10.240.5</t>
  </si>
  <si>
    <t>Camera di analisi per rivelatori di fumo</t>
  </si>
  <si>
    <t>D2.07.10.240.15</t>
  </si>
  <si>
    <t>Tubo di campionamento 90 cm</t>
  </si>
  <si>
    <t>D2.07.10.290.10</t>
  </si>
  <si>
    <t>Base alta universale. - 26mm. per tubo conduit.</t>
  </si>
  <si>
    <t>D2.07.10.355.10</t>
  </si>
  <si>
    <t>Pannello ottico - acustico IP55</t>
  </si>
  <si>
    <t>D2.07.10.375.10</t>
  </si>
  <si>
    <t>Ripetitore ottico d'allarme per rivelatori + buzzer</t>
  </si>
  <si>
    <t>D2.07.10.505.5</t>
  </si>
  <si>
    <t>Alimentatore 24V 4+1A conforme EN 54 in scatola di contenimento</t>
  </si>
  <si>
    <t>D2.07.10.505.30</t>
  </si>
  <si>
    <t>Batteria al piombo 12v 17-18Ah</t>
  </si>
  <si>
    <t>D2.07.20.60</t>
  </si>
  <si>
    <t>MESSA IN SERVIZIO SUPERVISIONE E INGEGNERIA DI SISTEMA</t>
  </si>
  <si>
    <t>D2.07.20.60.20</t>
  </si>
  <si>
    <t>Attività di configurazione, ingegneria e assistenza tecnica del costruttore di tipologia C - da utilizzare per piccole modifiche o ampliamenti entro i 10 punti su loop esistenti</t>
  </si>
  <si>
    <t>D2.07.20.60.35</t>
  </si>
  <si>
    <t>Ingegneria e attivazione di punto rivelazione, pulsante, modulo I - 0</t>
  </si>
  <si>
    <t>D2.08.10.100</t>
  </si>
  <si>
    <t>Fornitura e posa in opera di cavi di collegamento certificati IMQ per impianto di sicurezza marca I.T.C. o similare.</t>
  </si>
  <si>
    <t>D2.08.10.100.10</t>
  </si>
  <si>
    <t>Cavo allarme 2x2x0,22 + 1x2x0,75 tipo FM9H0M1 (CEI 46 - 76)</t>
  </si>
  <si>
    <t>D2.08.10.20</t>
  </si>
  <si>
    <t>Fornitura e posa in opera di centrali antintrusione seriali a microprocessore marca S.T.S. o similari</t>
  </si>
  <si>
    <t>D2.08.10.20.15</t>
  </si>
  <si>
    <t>Centrale furto 64 zone</t>
  </si>
  <si>
    <t>D2.08.10.30</t>
  </si>
  <si>
    <t>ATTIVATORI</t>
  </si>
  <si>
    <t>D2.08.10.30.20</t>
  </si>
  <si>
    <t>Chiave elettronica</t>
  </si>
  <si>
    <t>D2.08.10.30.25</t>
  </si>
  <si>
    <t>Tastiera elettronica a digitazione numerica</t>
  </si>
  <si>
    <t>D2.08.10.40</t>
  </si>
  <si>
    <t>SENSORI VOLUMETRICI PER CENTRALI TRADIZIONALI</t>
  </si>
  <si>
    <t>D2.08.10.40.5</t>
  </si>
  <si>
    <t>Rivelatore infrarosso passivo</t>
  </si>
  <si>
    <t>D2.08.10.80.5</t>
  </si>
  <si>
    <t>Fornitura e posa in opera di combinatore telefonico. marca S.T.S. o similare</t>
  </si>
  <si>
    <t>Combinatore telefonico 2 canali</t>
  </si>
  <si>
    <t>D2.08.10.90</t>
  </si>
  <si>
    <t>Fornitura e posa in opera di accessori vari per impianto antintrusione marca S.T.S. o similare.</t>
  </si>
  <si>
    <t>D2.08.10.90.25</t>
  </si>
  <si>
    <t>Batteria originale 12V - 7Ah</t>
  </si>
  <si>
    <t>D3.03.10.20.5</t>
  </si>
  <si>
    <t>Dispositivo controllo isolamento a microprocessore ISOLMED per rete 230Vca</t>
  </si>
  <si>
    <t>D3.03.10.30</t>
  </si>
  <si>
    <t>QUADRO CON TRASFORMATORE DI ISOLAMENTO PER AMBIENTI MEDICI</t>
  </si>
  <si>
    <t>D3.03.10.30.20</t>
  </si>
  <si>
    <t>Della Potenza di 7,5kVA</t>
  </si>
  <si>
    <t>D3.03.20.10</t>
  </si>
  <si>
    <t>NODO EQUIPOTENZIALE PER AMBIENTI MEDICI</t>
  </si>
  <si>
    <t>D3.03.20.10.45</t>
  </si>
  <si>
    <t>Nodo EQP completo di scatola e morsettiera fino a 34 fori</t>
  </si>
  <si>
    <t>TRAVE TESTALETTO STANDARD NORMALE PER DEGENZA</t>
  </si>
  <si>
    <t>NP.IE.C.ZR</t>
  </si>
  <si>
    <t>D3.03.30.10.15</t>
  </si>
  <si>
    <t>Equipaggiata per n°3 posti letto</t>
  </si>
  <si>
    <t>D3.03.50.10.5</t>
  </si>
  <si>
    <t>Impianto chiamata per bagno in esecuzione da incasso</t>
  </si>
  <si>
    <t>F5.1.150</t>
  </si>
  <si>
    <t>F.P.O. di convertitore di frequenza per motori elettrici</t>
  </si>
  <si>
    <t>F5.1.150.f</t>
  </si>
  <si>
    <t>F5.1.161.g</t>
  </si>
  <si>
    <t>potenza uscita da 5,1 kw  a 6,0 kw  tensione 380 - 400 v trif</t>
  </si>
  <si>
    <t>F5.1.150.h</t>
  </si>
  <si>
    <t>potenza uscita da 7,1 kw  a 8,0 kw  tensione 380 - 400 v trif</t>
  </si>
  <si>
    <t>F5.1.150.i</t>
  </si>
  <si>
    <t>F5.1.161.i</t>
  </si>
  <si>
    <t>potenza uscita da 8,1 kw  a 11,0 kw  tensione 380 - 400 v trif</t>
  </si>
  <si>
    <t>MS.10.07</t>
  </si>
  <si>
    <t>Manodopera specializzata</t>
  </si>
  <si>
    <t>ora</t>
  </si>
  <si>
    <t>IMPIANTI MECCANICI-IDRICI-SANITARI-ANTINCENDIO</t>
  </si>
  <si>
    <t>F1.1.130</t>
  </si>
  <si>
    <t xml:space="preserve">Rimozione di coibentazione per tubazioni, canali aria ecc  contenente lana minerale. </t>
  </si>
  <si>
    <t>F1.1.40</t>
  </si>
  <si>
    <t>Rimozione di condotte in acciaio zincato  per la distribuzione di aria situate sia in locali tecnici che all'aperto o su coperti</t>
  </si>
  <si>
    <t>F1.1.90</t>
  </si>
  <si>
    <t>Demolizione di tubazioni in acciaio zincato  eseguito a freddo con idonei attrezzi</t>
  </si>
  <si>
    <t>F.P.O. di tubo in acciaio nero senza saldatura per linee eseguite all'interno di centrali tecnologiche di trasporto di fluidi ,conforme alle norme UNI EN 10255 serie media</t>
  </si>
  <si>
    <t>F2.1.30.d</t>
  </si>
  <si>
    <t>DN  1"</t>
  </si>
  <si>
    <t>DN 1 1 - 4"</t>
  </si>
  <si>
    <t>F2.1.30.f</t>
  </si>
  <si>
    <t>DN 1 1 - 2"</t>
  </si>
  <si>
    <t>F2.1.30.j</t>
  </si>
  <si>
    <t>DN 4"</t>
  </si>
  <si>
    <t>F2.1.30.k</t>
  </si>
  <si>
    <t>DN 5"</t>
  </si>
  <si>
    <t>F2.1.30.l</t>
  </si>
  <si>
    <t>DN 6"</t>
  </si>
  <si>
    <t>F2.1.60</t>
  </si>
  <si>
    <t>F.P.O. di tubo in acciaio zincato senza saldatura  per linee (escluse quelle all'interno di centrali tecnologiche e bagni) di trasporto di fluidi conforme alle norme UNI 8863</t>
  </si>
  <si>
    <t>F2.1.60.d</t>
  </si>
  <si>
    <t>F2.1.60.f</t>
  </si>
  <si>
    <t>F2.1.60.g</t>
  </si>
  <si>
    <t>F.P.O. di tubo in acciaio zincato senza saldatura ( per linee  all'interno di centrali tecnologiche e bagni)  di trasporto di fluidi conforme alle norme UNI 8863</t>
  </si>
  <si>
    <t>F2.1.70.b</t>
  </si>
  <si>
    <t>DN  1 - 2"</t>
  </si>
  <si>
    <t>F2.11.60</t>
  </si>
  <si>
    <t>F.P.O. di riduttore di pressione per aria, acqua e gas neutri, attacchi filettati PN 25, tipo a sede unica equilibrata,</t>
  </si>
  <si>
    <t>F2.11.60.c</t>
  </si>
  <si>
    <t>DN 25</t>
  </si>
  <si>
    <t>F2.11.60.e</t>
  </si>
  <si>
    <t>DN 40</t>
  </si>
  <si>
    <t>F2.2.140</t>
  </si>
  <si>
    <t>F.P.O.di tubo in polipropilene</t>
  </si>
  <si>
    <t>F2.2.140.e</t>
  </si>
  <si>
    <t>diam. 40 mm</t>
  </si>
  <si>
    <t>F2.2.140.h</t>
  </si>
  <si>
    <t>diam. 75 mm</t>
  </si>
  <si>
    <t>F2.2.140.i</t>
  </si>
  <si>
    <t>diam. 110 mm</t>
  </si>
  <si>
    <t>F2.2.30</t>
  </si>
  <si>
    <t xml:space="preserve">F.P.O. di tubo in rame ricotto, fornito in rotoli, a norma UNI 6507 con guaina in PVC. </t>
  </si>
  <si>
    <t>F2.2.30.d</t>
  </si>
  <si>
    <t>Diametro esterno 16 mm.</t>
  </si>
  <si>
    <t>F2.2.30.f</t>
  </si>
  <si>
    <t>Diametro esterno 22 mm</t>
  </si>
  <si>
    <t>F.P.O. di tubo in PVC senza bicchiere in barre, per la formazione della rete di scarico condensa.</t>
  </si>
  <si>
    <t>F2.2.50.a+b</t>
  </si>
  <si>
    <t>F.P.O. di coibentazione realizzata con lastra in gomma sintetica, euroclasse di reazione al fuoco conforme a quanto previsto nel DM 15-03-2005</t>
  </si>
  <si>
    <t>spessore  19 mm</t>
  </si>
  <si>
    <t>F2.3.100.f</t>
  </si>
  <si>
    <t>F2.3.110.f</t>
  </si>
  <si>
    <t>spessore  32 mm</t>
  </si>
  <si>
    <t xml:space="preserve">F.P.O di valvola a sfera  a passaggio totale  in ottone compatta, con  stelo antiscoppio a perfetta tenuta di bolla d'aria, tenuta superiore con  guarnizioni; tenuta per bassa pressione con o-ring ed anello di PTFE per alta pressione. </t>
  </si>
  <si>
    <t>DN 1 - 2"</t>
  </si>
  <si>
    <t>DN 3 - 4"</t>
  </si>
  <si>
    <t>F2.4.10.g</t>
  </si>
  <si>
    <t>F2.4.270</t>
  </si>
  <si>
    <t>F.P.O. di giunti antivibranti, corpo di gomma  cilindrico  in caucciù vulcanizzato, adatto fino a 110°C predisposti all'accoppiamento di controflange dimensionate e forate secondo norme UNI-DIN PN10 , bulloni  secondo DIN931 e rondelle secondo DIN125.</t>
  </si>
  <si>
    <t>F2.4.270.b</t>
  </si>
  <si>
    <t>F2.4.270.c</t>
  </si>
  <si>
    <t>DN 32</t>
  </si>
  <si>
    <t>F2.4.270.d</t>
  </si>
  <si>
    <t>F2.4.290</t>
  </si>
  <si>
    <t>F.P.O.di rubinetto a maschio a 2 vie con quadro, PN10, corpo in bronzo, filettato  secondo norme UNI-DIN.</t>
  </si>
  <si>
    <t>F2.4.290.a</t>
  </si>
  <si>
    <t>F2.5.20</t>
  </si>
  <si>
    <t>F.P.O di pompa di circolazione per acqua da -10 °C a +130 °C a rotore immerso, IP 43.</t>
  </si>
  <si>
    <t>F2.5.20.e</t>
  </si>
  <si>
    <t>Q =0,0 - 16 (mc - h)       H =7,3 - 2,1 (m)     DN 40</t>
  </si>
  <si>
    <t>F.P.O. di termometro bimetallico omologato lNAIL, con guaina in rame.</t>
  </si>
  <si>
    <t>Quadrante DN 80 scala  0: 80 - 100 - 120 - 150 - 200</t>
  </si>
  <si>
    <t>F2.9.190</t>
  </si>
  <si>
    <t>F.P.O. di complesso di riempimento automatico con manometro diam. 1 - 2" scala 0-4 kg - cmq e filtro incorporato, bocchettone in entrata, costruzione in ottone speciale</t>
  </si>
  <si>
    <t>F2.9.190.a</t>
  </si>
  <si>
    <t>F2.9.80</t>
  </si>
  <si>
    <t>F.P.O. di rubinetto a tre vie con flangia  PN 6</t>
  </si>
  <si>
    <t>F2.9.80.c</t>
  </si>
  <si>
    <t>diametro 1 - 2"</t>
  </si>
  <si>
    <t>F2.9.90</t>
  </si>
  <si>
    <t>F.P.O. di ricciolo ammortizzatore di pressione  PN 6</t>
  </si>
  <si>
    <t>F2.9.90.c</t>
  </si>
  <si>
    <t>F3.1.10</t>
  </si>
  <si>
    <t>F.P.O. di lavabo in porcellana dura vitreous-china UNI 4542-4543   installato su mensole completo di fori per rubinetteria.</t>
  </si>
  <si>
    <t>F3.1.10.a</t>
  </si>
  <si>
    <t>F3.1.10.b</t>
  </si>
  <si>
    <t>dimensioni cm 65 x 50</t>
  </si>
  <si>
    <t>NP.ID.D.21</t>
  </si>
  <si>
    <t xml:space="preserve">F.P.O. di bidet sospeso monoforo in vitreous china 36x55 installato su telaio  autoportante  </t>
  </si>
  <si>
    <t>F3.1.170</t>
  </si>
  <si>
    <t>F.P.O. di vaso sanitario per disabili monoblocco a pavimento con apertura frontale</t>
  </si>
  <si>
    <t>F3.1.170.b</t>
  </si>
  <si>
    <t>NP.ID.D.20</t>
  </si>
  <si>
    <t>Con batteria di scarico e pulsante a parete in libera posizione</t>
  </si>
  <si>
    <t>F3.1.180</t>
  </si>
  <si>
    <t>F.P.O. di vaso sanitario per disabili monoblocco sospeso con apertura frontale</t>
  </si>
  <si>
    <t>F3.1.180.c</t>
  </si>
  <si>
    <t>Su parete in cartongesso e pulsante di scarico a cassetta</t>
  </si>
  <si>
    <t>NOP.ID.D.16</t>
  </si>
  <si>
    <t>F3.1.20</t>
  </si>
  <si>
    <t>F.P.O. di lavabo ergonomico per disabili in vietrus-china cm 67x58</t>
  </si>
  <si>
    <t>F3.1.20.d</t>
  </si>
  <si>
    <t>F3.1.20.c</t>
  </si>
  <si>
    <t>installazione su telaio per pareti in cartongesso, mecanismo d'inclinazione pneumatico</t>
  </si>
  <si>
    <t>F3.1.230</t>
  </si>
  <si>
    <t>F.P.O. di piatto doccia quadrato  in acrilico per installazione sopra o filo pavimento. Completo di piletta sifonata Ø 90 mm con coperchio piatto.</t>
  </si>
  <si>
    <t>F3.1.230.b</t>
  </si>
  <si>
    <t>NP.ID.D.22</t>
  </si>
  <si>
    <t>Cm 80x80x4</t>
  </si>
  <si>
    <t>F3.1.250</t>
  </si>
  <si>
    <t>NP.ID.D.23+24+25+26+27</t>
  </si>
  <si>
    <t>F.P.O. di miscelatore monocomando da esterno per doccia dotato di cartuccia con limitatore di tempertura e raccordi a S regolabili</t>
  </si>
  <si>
    <t>F3.1.310</t>
  </si>
  <si>
    <t>F.P.O. di maniglione orizzontale per disabili, struttura in  tubo tondo di acciaio zincato  Ø 30 mm</t>
  </si>
  <si>
    <t>F3.1.310.f</t>
  </si>
  <si>
    <t>NP.ID.D.18+19</t>
  </si>
  <si>
    <t>Lunghezza cm 120</t>
  </si>
  <si>
    <t>F4.1.20</t>
  </si>
  <si>
    <t xml:space="preserve">F.P.O. di naspo rotante completo UNI 25. In lamiera di acciaio verniciata in rosso, con sportello in alluminio con vetro, serratura per chiave quadra. </t>
  </si>
  <si>
    <t>F4.1.20.d</t>
  </si>
  <si>
    <t>con manichetta UNI 25 mt. 30</t>
  </si>
  <si>
    <t>F5.1.140</t>
  </si>
  <si>
    <t>F.P.O. di aspiratore a cassonetto  o similare</t>
  </si>
  <si>
    <t>F5.1.140.i</t>
  </si>
  <si>
    <t>NP.ID.D.14</t>
  </si>
  <si>
    <t>9000 mc - h prevalenza utile 200 Pa</t>
  </si>
  <si>
    <t>F5.1.160</t>
  </si>
  <si>
    <t>F.P.O. di umidificatore elettrico completo di scheda elettronica di comando e distributore da canale in acciaio INOX lunghezza 350mm.</t>
  </si>
  <si>
    <t>F5.1.160.c</t>
  </si>
  <si>
    <t>NP.ID.D.15</t>
  </si>
  <si>
    <t>produzione vapore da 30 a 40 kg - h</t>
  </si>
  <si>
    <t>F5.1.180</t>
  </si>
  <si>
    <t>F.P.O.  Unita' trattamento aria per l'installazione da interno.</t>
  </si>
  <si>
    <t>F5.1.180.b</t>
  </si>
  <si>
    <t>NP.ID.D.13</t>
  </si>
  <si>
    <t>Portata da 4501 a 6000 mc - h</t>
  </si>
  <si>
    <t>F.P.O. di canalizzazioni per la distibuzione dell'aria a sezione rettangolare o circolare realizzate in acciaio zincato con giunzioni a flangia,</t>
  </si>
  <si>
    <t>F5.2.120</t>
  </si>
  <si>
    <t>F.P.O di diffusore circolare a coni regolabili costruito in alluminio verniciato a fuoco RAL 9010.</t>
  </si>
  <si>
    <t>F5.2.120.c</t>
  </si>
  <si>
    <t>F5.2.200.a</t>
  </si>
  <si>
    <t>Diametro nominale 200</t>
  </si>
  <si>
    <t>F5.2.130</t>
  </si>
  <si>
    <t>F.P.O. di diffusore a soffitto a flusso elicoidale realizzato su pannello quadrato in acciaio verniciato a polvere</t>
  </si>
  <si>
    <t>F5.2.130.d</t>
  </si>
  <si>
    <t>F5.2.250.d</t>
  </si>
  <si>
    <t>mm. 600x600</t>
  </si>
  <si>
    <t>F.P.O. di diffusore lineare a feritoia in alluminio anodizzato, completi di deflettori, equalizzatore, serranda di taratura, cornici di testa ove necessano e ganci per il sostegno a soffitto.</t>
  </si>
  <si>
    <t>F5.2.120.C</t>
  </si>
  <si>
    <t>a 2 feritoie</t>
  </si>
  <si>
    <t>F5.2.140.c</t>
  </si>
  <si>
    <t>F5.2.120.d</t>
  </si>
  <si>
    <t>a 3 feritoie</t>
  </si>
  <si>
    <t>F5.2.140.d</t>
  </si>
  <si>
    <t>F5.2.120.f</t>
  </si>
  <si>
    <t>a 4 feritoie</t>
  </si>
  <si>
    <t>F.P.O. di serranda tagliafuoco rettangolare marchio CE e classe Norme UNI EN 13501-3 e 1366 - 2</t>
  </si>
  <si>
    <t>NP.ID.D.5+6+7</t>
  </si>
  <si>
    <t>NP.ID.D.4+8+9</t>
  </si>
  <si>
    <t>F.P.O. di  Tubo flessibile  realizzato con tessuto reticolare in fibra rinforzato sui due lati da un film in PVC,  supportato da una struttura a spirale in filo di acciaio rivestito di PVC.</t>
  </si>
  <si>
    <t>F5.2.280.e</t>
  </si>
  <si>
    <t>Ø 160  mm</t>
  </si>
  <si>
    <t>F5.2.280.g</t>
  </si>
  <si>
    <t>F5.2.380.e</t>
  </si>
  <si>
    <t>Ø 200  mm</t>
  </si>
  <si>
    <t>F5.2.50</t>
  </si>
  <si>
    <t>F.P.O di bocchetta di mandata aria per canali a sezione rettangolare, eseguite in acciaio verniciato</t>
  </si>
  <si>
    <t>F5.2.50.b</t>
  </si>
  <si>
    <t>dimensioni 300x100 portata 170 m3 - h velocita' 3 m - s.</t>
  </si>
  <si>
    <t>F.P.O. di tubazione in rame in verghe per linee (escluse quelle all'interno di centrali tecnologiche) fabbricato secondo dpr 1095 - 68</t>
  </si>
  <si>
    <t>diametro   esterno 10,0 mm</t>
  </si>
  <si>
    <t>diametro   esterno 12,0 mm</t>
  </si>
  <si>
    <t>diametro   esterno 22,0 mm</t>
  </si>
  <si>
    <t>F7.1.100.g</t>
  </si>
  <si>
    <t>F7.4.20.g</t>
  </si>
  <si>
    <t>carpenteria quadro 4-5 posti</t>
  </si>
  <si>
    <t>F7.1.110</t>
  </si>
  <si>
    <t>F.P.O di accessori gruppi riduzione 2° stadio</t>
  </si>
  <si>
    <t>F7.1.110.b</t>
  </si>
  <si>
    <t>F7.4.30.b</t>
  </si>
  <si>
    <t>f.p.o. valvola vuoto 1" con vuotostato</t>
  </si>
  <si>
    <t>f.p.o. pressostato doppio per gas in inox diam. 38 1 - 4"</t>
  </si>
  <si>
    <t>F7.1.140</t>
  </si>
  <si>
    <t>F.P.O. di moduli allarmi di emergenza</t>
  </si>
  <si>
    <t>F7.6.10.a</t>
  </si>
  <si>
    <t>F7.1.150</t>
  </si>
  <si>
    <t>F.P.O. di quadri per moduli</t>
  </si>
  <si>
    <t>quadro incasso IP 40 12+1 moduli</t>
  </si>
  <si>
    <t>F7.1.30</t>
  </si>
  <si>
    <t>F.P.O. di tubazione in rame in rotoli per linee  fabbricato secondo dpr 1095 - 68 con trattamento interno e composizione chimica secondo UNI5649(lega Cu Dhp-Cu 99.9% )</t>
  </si>
  <si>
    <t>F7.1.30.b</t>
  </si>
  <si>
    <t>F.P.O di prese gas medicali ad incasso</t>
  </si>
  <si>
    <t>F7.3.10.c</t>
  </si>
  <si>
    <t>F7.1.60.f</t>
  </si>
  <si>
    <t>F7.3.10.g</t>
  </si>
  <si>
    <t>F.P.O. di cassetta a murare</t>
  </si>
  <si>
    <t>F7.1.60.g</t>
  </si>
  <si>
    <t>F7.3.10.h</t>
  </si>
  <si>
    <t>F.P.O. di pannello di copertura per cassetta a murare</t>
  </si>
  <si>
    <t>F7.1.80</t>
  </si>
  <si>
    <t>F.P.O di prese gas medicali  per TRAVE TESTALETTO</t>
  </si>
  <si>
    <t>F7.1.80.a</t>
  </si>
  <si>
    <t>F7.3.30.a</t>
  </si>
  <si>
    <t>F7.1.80.c</t>
  </si>
  <si>
    <t>NP.7</t>
  </si>
  <si>
    <t>F7.4.30.c</t>
  </si>
  <si>
    <t>F7.1.30.a</t>
  </si>
  <si>
    <t>Nr</t>
  </si>
  <si>
    <t>Totale m.o. unitaria (ore)
(L+M+N+O)</t>
  </si>
  <si>
    <t>Totale parziale (R+S+T+U)</t>
  </si>
  <si>
    <t xml:space="preserve">Costo m.o.
</t>
  </si>
  <si>
    <t>Rif EPU
Stralcio progetto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</si>
</sst>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[$€-2]\ * #,##0.00_-;\-[$€-2]\ * #,##0.00_-;_-[$€-2]\ * &quot;-&quot;??_-"/>
    <numFmt numFmtId="165" formatCode="0.000"/>
    <numFmt numFmtId="166" formatCode="0.000%"/>
    <numFmt numFmtId="167" formatCode="#,##0.000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3300"/>
      <name val="Arial"/>
      <family val="2"/>
    </font>
    <font>
      <b/>
      <sz val="10"/>
      <color rgb="FF003300"/>
      <name val="Arial"/>
      <family val="2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vertAlign val="superscript"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2" applyNumberFormat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164" fontId="2" fillId="0" borderId="0" applyFont="0" applyFill="0" applyBorder="0" applyAlignment="0" applyProtection="0"/>
    <xf numFmtId="0" fontId="10" fillId="28" borderId="2" applyNumberFormat="0" applyAlignment="0" applyProtection="0"/>
    <xf numFmtId="43" fontId="5" fillId="0" borderId="0" applyFont="0" applyFill="0" applyBorder="0" applyAlignment="0" applyProtection="0"/>
    <xf numFmtId="0" fontId="11" fillId="29" borderId="0" applyNumberFormat="0" applyBorder="0" applyAlignment="0" applyProtection="0"/>
    <xf numFmtId="0" fontId="5" fillId="30" borderId="5" applyNumberFormat="0" applyFont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31" borderId="0" applyNumberFormat="0" applyBorder="0" applyAlignment="0" applyProtection="0"/>
    <xf numFmtId="0" fontId="2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80">
    <xf numFmtId="0" fontId="2" fillId="0" borderId="0" xfId="0" applyFont="1"/>
    <xf numFmtId="4" fontId="2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" fontId="3" fillId="0" borderId="23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vertical="top" wrapText="1"/>
    </xf>
    <xf numFmtId="4" fontId="25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2" fillId="0" borderId="15" xfId="0" applyFont="1" applyBorder="1"/>
    <xf numFmtId="4" fontId="2" fillId="0" borderId="0" xfId="0" applyNumberFormat="1" applyFont="1"/>
    <xf numFmtId="0" fontId="3" fillId="0" borderId="12" xfId="0" applyFont="1" applyBorder="1" applyAlignment="1">
      <alignment horizontal="center" vertical="top" wrapText="1"/>
    </xf>
    <xf numFmtId="0" fontId="2" fillId="0" borderId="25" xfId="0" applyFont="1" applyBorder="1"/>
    <xf numFmtId="0" fontId="2" fillId="0" borderId="24" xfId="0" applyFont="1" applyBorder="1"/>
    <xf numFmtId="0" fontId="2" fillId="0" borderId="19" xfId="0" applyFont="1" applyBorder="1"/>
    <xf numFmtId="0" fontId="2" fillId="0" borderId="20" xfId="0" applyFont="1" applyBorder="1"/>
    <xf numFmtId="0" fontId="3" fillId="0" borderId="23" xfId="0" applyFont="1" applyBorder="1" applyAlignment="1">
      <alignment horizontal="left" vertical="center" wrapText="1"/>
    </xf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18" xfId="0" applyFont="1" applyBorder="1" applyAlignment="1"/>
    <xf numFmtId="0" fontId="2" fillId="0" borderId="19" xfId="0" applyFont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10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10" fontId="2" fillId="0" borderId="2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20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10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/>
    </xf>
    <xf numFmtId="10" fontId="3" fillId="34" borderId="20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20" xfId="0" applyNumberFormat="1" applyFont="1" applyBorder="1" applyAlignment="1">
      <alignment horizontal="right" vertical="center"/>
    </xf>
    <xf numFmtId="165" fontId="2" fillId="0" borderId="19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165" fontId="2" fillId="0" borderId="12" xfId="0" applyNumberFormat="1" applyFont="1" applyBorder="1" applyAlignment="1">
      <alignment horizontal="right" vertical="center"/>
    </xf>
    <xf numFmtId="0" fontId="3" fillId="33" borderId="2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1" xfId="0" applyFont="1" applyFill="1" applyBorder="1" applyAlignment="1">
      <alignment vertical="center" wrapText="1"/>
    </xf>
    <xf numFmtId="165" fontId="2" fillId="33" borderId="1" xfId="0" applyNumberFormat="1" applyFont="1" applyFill="1" applyBorder="1" applyAlignment="1">
      <alignment horizontal="right" vertical="center" wrapText="1"/>
    </xf>
    <xf numFmtId="165" fontId="2" fillId="33" borderId="20" xfId="0" applyNumberFormat="1" applyFont="1" applyFill="1" applyBorder="1" applyAlignment="1">
      <alignment horizontal="right" vertical="center" wrapText="1"/>
    </xf>
    <xf numFmtId="165" fontId="2" fillId="33" borderId="19" xfId="0" applyNumberFormat="1" applyFont="1" applyFill="1" applyBorder="1" applyAlignment="1">
      <alignment horizontal="right" vertical="center" wrapText="1"/>
    </xf>
    <xf numFmtId="4" fontId="3" fillId="33" borderId="1" xfId="0" applyNumberFormat="1" applyFont="1" applyFill="1" applyBorder="1" applyAlignment="1">
      <alignment vertical="center" wrapText="1"/>
    </xf>
    <xf numFmtId="165" fontId="2" fillId="33" borderId="20" xfId="0" applyNumberFormat="1" applyFont="1" applyFill="1" applyBorder="1" applyAlignment="1">
      <alignment vertical="center" wrapText="1"/>
    </xf>
    <xf numFmtId="165" fontId="2" fillId="33" borderId="19" xfId="0" applyNumberFormat="1" applyFont="1" applyFill="1" applyBorder="1" applyAlignment="1">
      <alignment vertical="center" wrapText="1"/>
    </xf>
    <xf numFmtId="165" fontId="2" fillId="33" borderId="12" xfId="0" applyNumberFormat="1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165" fontId="22" fillId="0" borderId="1" xfId="0" applyNumberFormat="1" applyFont="1" applyBorder="1" applyAlignment="1">
      <alignment vertical="center" wrapText="1"/>
    </xf>
    <xf numFmtId="165" fontId="22" fillId="0" borderId="20" xfId="0" applyNumberFormat="1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0" fontId="23" fillId="0" borderId="20" xfId="0" applyFont="1" applyFill="1" applyBorder="1" applyAlignment="1">
      <alignment vertical="center" wrapText="1"/>
    </xf>
    <xf numFmtId="4" fontId="2" fillId="0" borderId="19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10" fontId="3" fillId="0" borderId="20" xfId="0" applyNumberFormat="1" applyFont="1" applyFill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4" fontId="3" fillId="0" borderId="12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21" xfId="0" applyNumberFormat="1" applyFont="1" applyBorder="1" applyAlignment="1">
      <alignment vertical="center" wrapText="1"/>
    </xf>
    <xf numFmtId="10" fontId="3" fillId="0" borderId="22" xfId="0" applyNumberFormat="1" applyFont="1" applyFill="1" applyBorder="1" applyAlignment="1">
      <alignment horizontal="right" vertical="center"/>
    </xf>
    <xf numFmtId="10" fontId="3" fillId="34" borderId="23" xfId="0" applyNumberFormat="1" applyFont="1" applyFill="1" applyBorder="1" applyAlignment="1">
      <alignment horizontal="right" vertical="center"/>
    </xf>
    <xf numFmtId="4" fontId="3" fillId="0" borderId="26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43" fontId="3" fillId="0" borderId="1" xfId="45" applyFont="1" applyBorder="1" applyAlignment="1">
      <alignment horizontal="center" vertical="top" wrapText="1"/>
    </xf>
    <xf numFmtId="43" fontId="3" fillId="33" borderId="1" xfId="45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43" fontId="3" fillId="0" borderId="1" xfId="31" applyFont="1" applyFill="1" applyBorder="1" applyAlignment="1">
      <alignment horizontal="center" vertical="top" wrapText="1"/>
    </xf>
    <xf numFmtId="4" fontId="3" fillId="0" borderId="1" xfId="31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29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4" fontId="3" fillId="0" borderId="14" xfId="31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4" fontId="2" fillId="0" borderId="29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vertical="top" wrapText="1"/>
    </xf>
    <xf numFmtId="2" fontId="2" fillId="0" borderId="27" xfId="0" applyNumberFormat="1" applyFont="1" applyFill="1" applyBorder="1" applyAlignment="1">
      <alignment vertical="top" wrapText="1"/>
    </xf>
    <xf numFmtId="2" fontId="2" fillId="0" borderId="28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10" fontId="3" fillId="0" borderId="0" xfId="0" applyNumberFormat="1" applyFont="1" applyFill="1" applyBorder="1" applyAlignment="1">
      <alignment vertical="top" wrapText="1"/>
    </xf>
    <xf numFmtId="1" fontId="3" fillId="34" borderId="1" xfId="0" applyNumberFormat="1" applyFont="1" applyFill="1" applyBorder="1" applyAlignment="1">
      <alignment horizontal="justify" vertical="top"/>
    </xf>
    <xf numFmtId="0" fontId="3" fillId="34" borderId="1" xfId="0" applyFont="1" applyFill="1" applyBorder="1" applyAlignment="1">
      <alignment horizontal="left" vertical="top"/>
    </xf>
    <xf numFmtId="0" fontId="3" fillId="34" borderId="1" xfId="0" applyFont="1" applyFill="1" applyBorder="1" applyAlignment="1">
      <alignment horizontal="justify" vertical="top"/>
    </xf>
    <xf numFmtId="0" fontId="0" fillId="0" borderId="0" xfId="0" applyAlignment="1">
      <alignment vertical="top"/>
    </xf>
    <xf numFmtId="1" fontId="0" fillId="0" borderId="1" xfId="0" applyNumberFormat="1" applyBorder="1" applyAlignment="1">
      <alignment vertical="top"/>
    </xf>
    <xf numFmtId="0" fontId="2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NumberFormat="1" applyFont="1" applyBorder="1" applyAlignment="1">
      <alignment horizontal="justify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Border="1" applyAlignment="1">
      <alignment horizontal="justify" vertical="top"/>
    </xf>
    <xf numFmtId="1" fontId="0" fillId="0" borderId="1" xfId="0" applyNumberFormat="1" applyBorder="1" applyAlignment="1">
      <alignment horizontal="center" vertical="top"/>
    </xf>
    <xf numFmtId="0" fontId="0" fillId="0" borderId="1" xfId="0" applyNumberFormat="1" applyBorder="1" applyAlignment="1">
      <alignment horizontal="left" vertical="top"/>
    </xf>
    <xf numFmtId="167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0" fillId="0" borderId="1" xfId="0" applyNumberForma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center" vertical="top"/>
    </xf>
    <xf numFmtId="4" fontId="0" fillId="0" borderId="1" xfId="0" applyNumberFormat="1" applyFill="1" applyBorder="1" applyAlignment="1">
      <alignment horizontal="right" vertical="top"/>
    </xf>
    <xf numFmtId="0" fontId="0" fillId="34" borderId="1" xfId="0" applyNumberFormat="1" applyFill="1" applyBorder="1" applyAlignment="1">
      <alignment horizontal="center" vertical="top"/>
    </xf>
    <xf numFmtId="0" fontId="0" fillId="34" borderId="1" xfId="0" applyNumberFormat="1" applyFill="1" applyBorder="1" applyAlignment="1">
      <alignment horizontal="justify" vertical="top"/>
    </xf>
    <xf numFmtId="167" fontId="0" fillId="0" borderId="1" xfId="0" applyNumberFormat="1" applyFill="1" applyBorder="1" applyAlignment="1">
      <alignment horizontal="right" vertical="top"/>
    </xf>
    <xf numFmtId="4" fontId="0" fillId="34" borderId="1" xfId="0" applyNumberForma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10" fontId="3" fillId="35" borderId="14" xfId="0" applyNumberFormat="1" applyFont="1" applyFill="1" applyBorder="1" applyAlignment="1">
      <alignment horizontal="center" vertical="top" wrapText="1"/>
    </xf>
    <xf numFmtId="4" fontId="3" fillId="35" borderId="14" xfId="0" applyNumberFormat="1" applyFont="1" applyFill="1" applyBorder="1" applyAlignment="1">
      <alignment horizontal="right" vertical="top"/>
    </xf>
    <xf numFmtId="166" fontId="3" fillId="35" borderId="14" xfId="0" applyNumberFormat="1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justify" vertical="top"/>
    </xf>
    <xf numFmtId="3" fontId="3" fillId="0" borderId="1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wrapText="1"/>
    </xf>
    <xf numFmtId="3" fontId="2" fillId="0" borderId="29" xfId="0" applyNumberFormat="1" applyFont="1" applyFill="1" applyBorder="1" applyAlignment="1">
      <alignment wrapText="1"/>
    </xf>
    <xf numFmtId="3" fontId="3" fillId="34" borderId="1" xfId="0" applyNumberFormat="1" applyFont="1" applyFill="1" applyBorder="1" applyAlignment="1">
      <alignment horizontal="justify" vertical="top"/>
    </xf>
    <xf numFmtId="3" fontId="0" fillId="0" borderId="1" xfId="0" applyNumberFormat="1" applyBorder="1" applyAlignment="1">
      <alignment horizontal="justify" vertical="top"/>
    </xf>
    <xf numFmtId="3" fontId="0" fillId="0" borderId="1" xfId="0" applyNumberFormat="1" applyBorder="1" applyAlignment="1">
      <alignment horizontal="right" vertical="top"/>
    </xf>
    <xf numFmtId="3" fontId="2" fillId="0" borderId="0" xfId="0" applyNumberFormat="1" applyFont="1" applyFill="1" applyAlignment="1">
      <alignment wrapText="1"/>
    </xf>
    <xf numFmtId="3" fontId="0" fillId="34" borderId="1" xfId="0" applyNumberFormat="1" applyFill="1" applyBorder="1" applyAlignment="1">
      <alignment horizontal="right" vertical="top"/>
    </xf>
    <xf numFmtId="4" fontId="2" fillId="36" borderId="1" xfId="0" applyNumberFormat="1" applyFont="1" applyFill="1" applyBorder="1" applyAlignment="1">
      <alignment horizontal="right"/>
    </xf>
    <xf numFmtId="4" fontId="0" fillId="37" borderId="1" xfId="0" applyNumberFormat="1" applyFill="1" applyBorder="1" applyAlignment="1">
      <alignment horizontal="right" vertical="top"/>
    </xf>
    <xf numFmtId="0" fontId="2" fillId="0" borderId="30" xfId="0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right"/>
    </xf>
    <xf numFmtId="4" fontId="3" fillId="0" borderId="31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wrapText="1"/>
    </xf>
    <xf numFmtId="3" fontId="2" fillId="0" borderId="31" xfId="0" applyNumberFormat="1" applyFont="1" applyFill="1" applyBorder="1" applyAlignment="1">
      <alignment wrapText="1"/>
    </xf>
    <xf numFmtId="4" fontId="2" fillId="0" borderId="31" xfId="0" applyNumberFormat="1" applyFont="1" applyFill="1" applyBorder="1" applyAlignment="1">
      <alignment wrapText="1"/>
    </xf>
    <xf numFmtId="3" fontId="0" fillId="0" borderId="32" xfId="0" applyNumberFormat="1" applyBorder="1" applyAlignment="1">
      <alignment horizontal="right" vertical="top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" fontId="3" fillId="38" borderId="1" xfId="0" applyNumberFormat="1" applyFont="1" applyFill="1" applyBorder="1" applyAlignment="1">
      <alignment horizontal="right"/>
    </xf>
  </cellXfs>
  <cellStyles count="46">
    <cellStyle name="0,0_x000d_&#10;NA_x000d_&#10;" xfId="1"/>
    <cellStyle name="20% - Colore 1" xfId="2" builtinId="30" customBuiltin="1"/>
    <cellStyle name="20% - Colore 2" xfId="3" builtinId="34" customBuiltin="1"/>
    <cellStyle name="20% - Colore 3" xfId="4" builtinId="38" customBuiltin="1"/>
    <cellStyle name="20% - Colore 4" xfId="5" builtinId="42" customBuiltin="1"/>
    <cellStyle name="20% - Colore 5" xfId="6" builtinId="46" customBuiltin="1"/>
    <cellStyle name="20% - Colore 6" xfId="7" builtinId="50" customBuiltin="1"/>
    <cellStyle name="40% - Colore 1" xfId="8" builtinId="31" customBuiltin="1"/>
    <cellStyle name="40% - Colore 2" xfId="9" builtinId="35" customBuiltin="1"/>
    <cellStyle name="40% - Colore 3" xfId="10" builtinId="39" customBuiltin="1"/>
    <cellStyle name="40% - Colore 4" xfId="11" builtinId="43" customBuiltin="1"/>
    <cellStyle name="40% - Colore 5" xfId="12" builtinId="47" customBuiltin="1"/>
    <cellStyle name="40% - Colore 6" xfId="13" builtinId="51" customBuiltin="1"/>
    <cellStyle name="60% - Colore 1" xfId="14" builtinId="32" customBuiltin="1"/>
    <cellStyle name="60% - Colore 2" xfId="15" builtinId="36" customBuiltin="1"/>
    <cellStyle name="60% - Colore 3" xfId="16" builtinId="40" customBuiltin="1"/>
    <cellStyle name="60% - Colore 4" xfId="17" builtinId="44" customBuiltin="1"/>
    <cellStyle name="60% - Colore 5" xfId="18" builtinId="48" customBuiltin="1"/>
    <cellStyle name="60% - Colore 6" xfId="19" builtinId="52" customBuiltin="1"/>
    <cellStyle name="Calcolo" xfId="20" builtinId="22" customBuiltin="1"/>
    <cellStyle name="Cella collegata" xfId="21" builtinId="24" customBuiltin="1"/>
    <cellStyle name="Cella da controllare" xfId="22" builtinId="23" customBuiltin="1"/>
    <cellStyle name="Colore 1" xfId="23" builtinId="29" customBuiltin="1"/>
    <cellStyle name="Colore 2" xfId="24" builtinId="33" customBuiltin="1"/>
    <cellStyle name="Colore 3" xfId="25" builtinId="37" customBuiltin="1"/>
    <cellStyle name="Colore 4" xfId="26" builtinId="41" customBuiltin="1"/>
    <cellStyle name="Colore 5" xfId="27" builtinId="45" customBuiltin="1"/>
    <cellStyle name="Colore 6" xfId="28" builtinId="49" customBuiltin="1"/>
    <cellStyle name="Euro" xfId="29"/>
    <cellStyle name="Input" xfId="30" builtinId="20" customBuiltin="1"/>
    <cellStyle name="Migliaia" xfId="31" builtinId="3"/>
    <cellStyle name="Migliaia 2" xfId="45"/>
    <cellStyle name="Neutrale" xfId="32" builtinId="28" customBuiltin="1"/>
    <cellStyle name="Normale" xfId="0" builtinId="0"/>
    <cellStyle name="Nota" xfId="33" builtinId="10" customBuiltin="1"/>
    <cellStyle name="Output" xfId="34" builtinId="21" customBuiltin="1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mruColors>
      <color rgb="FFCCFFCC"/>
      <color rgb="FF66FF99"/>
      <color rgb="FFD6CDE1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H518"/>
  <sheetViews>
    <sheetView showGridLines="0" showZeros="0" tabSelected="1" topLeftCell="H1" zoomScaleSheetLayoutView="100" workbookViewId="0">
      <pane ySplit="2" topLeftCell="A213" activePane="bottomLeft" state="frozen"/>
      <selection pane="bottomLeft" activeCell="Z526" sqref="Z526"/>
    </sheetView>
  </sheetViews>
  <sheetFormatPr defaultColWidth="9.140625" defaultRowHeight="12.75"/>
  <cols>
    <col min="1" max="1" width="4.5703125" style="112" customWidth="1"/>
    <col min="2" max="2" width="15" style="121" bestFit="1" customWidth="1"/>
    <col min="3" max="3" width="15" style="112" bestFit="1" customWidth="1"/>
    <col min="4" max="4" width="58.140625" style="122" customWidth="1"/>
    <col min="5" max="5" width="5" style="123" bestFit="1" customWidth="1"/>
    <col min="6" max="6" width="9.28515625" style="124" bestFit="1" customWidth="1"/>
    <col min="7" max="7" width="10" style="123" bestFit="1" customWidth="1"/>
    <col min="8" max="8" width="9.140625" style="123" bestFit="1" customWidth="1"/>
    <col min="9" max="9" width="1.5703125" style="112" bestFit="1" customWidth="1"/>
    <col min="10" max="10" width="11.42578125" style="126" customWidth="1"/>
    <col min="11" max="11" width="2.28515625" style="165" bestFit="1" customWidth="1"/>
    <col min="12" max="12" width="8.7109375" style="126" customWidth="1"/>
    <col min="13" max="13" width="8.7109375" style="127" customWidth="1"/>
    <col min="14" max="14" width="8.7109375" style="128" customWidth="1"/>
    <col min="15" max="15" width="9.140625" style="126" bestFit="1" customWidth="1"/>
    <col min="16" max="16" width="11.85546875" style="126" customWidth="1"/>
    <col min="17" max="17" width="2" style="112" customWidth="1"/>
    <col min="18" max="18" width="10.5703125" style="129" bestFit="1" customWidth="1"/>
    <col min="19" max="21" width="10" style="126" customWidth="1"/>
    <col min="22" max="22" width="12.28515625" style="126" customWidth="1"/>
    <col min="23" max="23" width="2.28515625" style="112" customWidth="1"/>
    <col min="24" max="25" width="10" style="126" customWidth="1"/>
    <col min="26" max="26" width="12.5703125" style="130" customWidth="1"/>
    <col min="27" max="27" width="1.85546875" style="112" customWidth="1"/>
    <col min="28" max="28" width="13.85546875" style="126" customWidth="1"/>
    <col min="29" max="29" width="13.85546875" style="129" customWidth="1"/>
    <col min="30" max="32" width="11.42578125" style="129" customWidth="1"/>
    <col min="33" max="33" width="11.85546875" style="129" customWidth="1"/>
    <col min="34" max="16384" width="9.140625" style="112"/>
  </cols>
  <sheetData>
    <row r="1" spans="1:33" s="106" customFormat="1">
      <c r="A1" s="103" t="s">
        <v>85</v>
      </c>
      <c r="B1" s="103" t="s">
        <v>86</v>
      </c>
      <c r="C1" s="103" t="s">
        <v>86</v>
      </c>
      <c r="D1" s="104" t="s">
        <v>88</v>
      </c>
      <c r="E1" s="104" t="s">
        <v>89</v>
      </c>
      <c r="F1" s="104" t="s">
        <v>90</v>
      </c>
      <c r="G1" s="104" t="s">
        <v>91</v>
      </c>
      <c r="H1" s="104" t="s">
        <v>92</v>
      </c>
      <c r="I1" s="102" t="s">
        <v>93</v>
      </c>
      <c r="J1" s="102" t="s">
        <v>109</v>
      </c>
      <c r="K1" s="159" t="s">
        <v>110</v>
      </c>
      <c r="L1" s="102" t="s">
        <v>111</v>
      </c>
      <c r="M1" s="105" t="s">
        <v>112</v>
      </c>
      <c r="N1" s="102" t="s">
        <v>113</v>
      </c>
      <c r="O1" s="104" t="s">
        <v>114</v>
      </c>
      <c r="P1" s="102" t="s">
        <v>115</v>
      </c>
      <c r="Q1" s="102" t="s">
        <v>116</v>
      </c>
      <c r="R1" s="102" t="s">
        <v>117</v>
      </c>
      <c r="S1" s="104" t="s">
        <v>118</v>
      </c>
      <c r="T1" s="105" t="s">
        <v>125</v>
      </c>
      <c r="U1" s="104" t="s">
        <v>119</v>
      </c>
      <c r="V1" s="105" t="s">
        <v>120</v>
      </c>
      <c r="W1" s="104" t="s">
        <v>121</v>
      </c>
      <c r="X1" s="104" t="s">
        <v>122</v>
      </c>
      <c r="Y1" s="104" t="s">
        <v>123</v>
      </c>
      <c r="Z1" s="104" t="s">
        <v>124</v>
      </c>
      <c r="AA1" s="104" t="s">
        <v>126</v>
      </c>
      <c r="AB1" s="104" t="s">
        <v>127</v>
      </c>
      <c r="AC1" s="102" t="s">
        <v>128</v>
      </c>
      <c r="AD1" s="102" t="s">
        <v>129</v>
      </c>
      <c r="AE1" s="102" t="s">
        <v>130</v>
      </c>
      <c r="AF1" s="102" t="s">
        <v>131</v>
      </c>
      <c r="AG1" s="102" t="s">
        <v>200</v>
      </c>
    </row>
    <row r="2" spans="1:33" ht="51">
      <c r="A2" s="107" t="s">
        <v>1203</v>
      </c>
      <c r="B2" s="107" t="s">
        <v>0</v>
      </c>
      <c r="C2" s="107" t="s">
        <v>1207</v>
      </c>
      <c r="D2" s="107" t="s">
        <v>1</v>
      </c>
      <c r="E2" s="108" t="s">
        <v>2</v>
      </c>
      <c r="F2" s="109" t="s">
        <v>195</v>
      </c>
      <c r="G2" s="108" t="s">
        <v>107</v>
      </c>
      <c r="H2" s="110" t="s">
        <v>106</v>
      </c>
      <c r="I2" s="101"/>
      <c r="J2" s="108" t="s">
        <v>196</v>
      </c>
      <c r="K2" s="160"/>
      <c r="L2" s="108" t="s">
        <v>108</v>
      </c>
      <c r="M2" s="108" t="s">
        <v>199</v>
      </c>
      <c r="N2" s="108" t="s">
        <v>56</v>
      </c>
      <c r="O2" s="108" t="s">
        <v>55</v>
      </c>
      <c r="P2" s="108" t="s">
        <v>1204</v>
      </c>
      <c r="Q2" s="101"/>
      <c r="R2" s="111" t="s">
        <v>1206</v>
      </c>
      <c r="S2" s="108" t="s">
        <v>197</v>
      </c>
      <c r="T2" s="108" t="s">
        <v>102</v>
      </c>
      <c r="U2" s="108" t="s">
        <v>103</v>
      </c>
      <c r="V2" s="108" t="s">
        <v>1205</v>
      </c>
      <c r="W2" s="101"/>
      <c r="X2" s="108" t="s">
        <v>104</v>
      </c>
      <c r="Y2" s="108" t="s">
        <v>105</v>
      </c>
      <c r="Z2" s="108" t="s">
        <v>201</v>
      </c>
      <c r="AA2" s="101"/>
      <c r="AB2" s="108" t="s">
        <v>198</v>
      </c>
      <c r="AC2" s="111" t="s">
        <v>57</v>
      </c>
      <c r="AD2" s="111" t="s">
        <v>132</v>
      </c>
      <c r="AE2" s="111" t="s">
        <v>133</v>
      </c>
      <c r="AF2" s="111" t="s">
        <v>134</v>
      </c>
      <c r="AG2" s="111" t="s">
        <v>170</v>
      </c>
    </row>
    <row r="3" spans="1:33">
      <c r="A3" s="114"/>
      <c r="B3" s="114"/>
      <c r="C3" s="113"/>
      <c r="D3" s="115"/>
      <c r="E3" s="116"/>
      <c r="F3" s="117"/>
      <c r="G3" s="116"/>
      <c r="H3" s="157">
        <v>0</v>
      </c>
      <c r="I3" s="113"/>
      <c r="J3" s="116"/>
      <c r="K3" s="161"/>
      <c r="L3" s="156"/>
      <c r="M3" s="156"/>
      <c r="N3" s="156"/>
      <c r="O3" s="156"/>
      <c r="P3" s="116"/>
      <c r="Q3" s="113"/>
      <c r="R3" s="118"/>
      <c r="S3" s="119"/>
      <c r="T3" s="119"/>
      <c r="U3" s="119"/>
      <c r="V3" s="119"/>
      <c r="W3" s="120"/>
      <c r="X3" s="155">
        <v>0.13</v>
      </c>
      <c r="Y3" s="155">
        <v>0.1</v>
      </c>
      <c r="Z3" s="119"/>
      <c r="AA3" s="120"/>
      <c r="AB3" s="116"/>
      <c r="AC3" s="118"/>
      <c r="AD3" s="118"/>
      <c r="AE3" s="118"/>
      <c r="AF3" s="118"/>
      <c r="AG3" s="118"/>
    </row>
    <row r="4" spans="1:33" s="135" customFormat="1" ht="12.75" customHeight="1">
      <c r="A4" s="132" t="s">
        <v>202</v>
      </c>
      <c r="B4" s="133" t="s">
        <v>202</v>
      </c>
      <c r="C4" s="133" t="s">
        <v>202</v>
      </c>
      <c r="D4" s="134" t="s">
        <v>203</v>
      </c>
      <c r="E4" s="134" t="s">
        <v>202</v>
      </c>
      <c r="F4" s="134" t="s">
        <v>202</v>
      </c>
      <c r="G4" s="134" t="s">
        <v>202</v>
      </c>
      <c r="H4" s="134"/>
      <c r="I4" s="134"/>
      <c r="J4" s="134"/>
      <c r="K4" s="162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</row>
    <row r="5" spans="1:33" s="135" customFormat="1" ht="12.75" customHeight="1">
      <c r="A5" s="136"/>
      <c r="B5" s="137" t="s">
        <v>204</v>
      </c>
      <c r="C5" s="138"/>
      <c r="D5" s="139" t="s">
        <v>205</v>
      </c>
      <c r="E5" s="140" t="s">
        <v>202</v>
      </c>
      <c r="F5" s="141" t="s">
        <v>202</v>
      </c>
      <c r="G5" s="141"/>
      <c r="H5" s="141"/>
      <c r="I5" s="141"/>
      <c r="J5" s="141"/>
      <c r="K5" s="163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</row>
    <row r="6" spans="1:33" s="135" customFormat="1" ht="12.75" customHeight="1">
      <c r="A6" s="142">
        <v>1</v>
      </c>
      <c r="B6" s="137" t="s">
        <v>206</v>
      </c>
      <c r="C6" s="143" t="s">
        <v>207</v>
      </c>
      <c r="D6" s="141" t="s">
        <v>5</v>
      </c>
      <c r="E6" s="140" t="s">
        <v>208</v>
      </c>
      <c r="F6" s="144">
        <v>103.09</v>
      </c>
      <c r="G6" s="145">
        <v>15.7845</v>
      </c>
      <c r="H6" s="1">
        <f t="shared" ref="H6" si="0">G6*(1-$H$3)</f>
        <v>15.7845</v>
      </c>
      <c r="I6" s="145"/>
      <c r="J6" s="145">
        <v>0.34850000000000003</v>
      </c>
      <c r="K6" s="164"/>
      <c r="L6" s="168"/>
      <c r="M6" s="168"/>
      <c r="N6" s="168"/>
      <c r="O6" s="168"/>
      <c r="P6" s="145">
        <f>SUM(L6:O6)</f>
        <v>0</v>
      </c>
      <c r="Q6" s="145"/>
      <c r="R6" s="145">
        <f>L6*$L$3+M6*$M$3+N6*$N$3+O6*$O$3</f>
        <v>0</v>
      </c>
      <c r="S6" s="168"/>
      <c r="T6" s="168"/>
      <c r="U6" s="168"/>
      <c r="V6" s="145">
        <f>SUM(R6:U6)</f>
        <v>0</v>
      </c>
      <c r="W6" s="145"/>
      <c r="X6" s="145">
        <f>V6*$X$3</f>
        <v>0</v>
      </c>
      <c r="Y6" s="145">
        <f>(V6+X6)*$Y$3</f>
        <v>0</v>
      </c>
      <c r="Z6" s="145">
        <f>V6+X6+Y6</f>
        <v>0</v>
      </c>
      <c r="AA6" s="164"/>
      <c r="AB6" s="145">
        <f>P6*F6</f>
        <v>0</v>
      </c>
      <c r="AC6" s="145">
        <f>R6*F6</f>
        <v>0</v>
      </c>
      <c r="AD6" s="145">
        <f>(S6+T6+U6)*F6</f>
        <v>0</v>
      </c>
      <c r="AE6" s="145">
        <f>X6*F6</f>
        <v>0</v>
      </c>
      <c r="AF6" s="145">
        <f>Y6*F6</f>
        <v>0</v>
      </c>
      <c r="AG6" s="145">
        <f>SUM(AC6:AF6)</f>
        <v>0</v>
      </c>
    </row>
    <row r="7" spans="1:33" s="135" customFormat="1" ht="12.75" customHeight="1">
      <c r="A7" s="136"/>
      <c r="B7" s="143" t="s">
        <v>209</v>
      </c>
      <c r="C7" s="138"/>
      <c r="D7" s="139" t="s">
        <v>210</v>
      </c>
      <c r="E7" s="140" t="s">
        <v>202</v>
      </c>
      <c r="F7" s="141" t="s">
        <v>202</v>
      </c>
      <c r="G7" s="141"/>
      <c r="H7" s="141"/>
      <c r="I7" s="141"/>
      <c r="J7" s="145">
        <v>0</v>
      </c>
      <c r="K7" s="164"/>
      <c r="L7" s="145"/>
      <c r="M7" s="145"/>
      <c r="N7" s="145"/>
      <c r="O7" s="145"/>
      <c r="P7" s="145">
        <f t="shared" ref="P7:P70" si="1">SUM(L7:O7)</f>
        <v>0</v>
      </c>
      <c r="Q7" s="145"/>
      <c r="R7" s="141"/>
      <c r="S7" s="141"/>
      <c r="T7" s="141"/>
      <c r="U7" s="141"/>
      <c r="V7" s="141"/>
      <c r="W7" s="141"/>
      <c r="X7" s="141"/>
      <c r="Y7" s="141"/>
      <c r="Z7" s="141"/>
      <c r="AA7" s="164"/>
      <c r="AB7" s="141"/>
      <c r="AC7" s="145"/>
      <c r="AD7" s="141"/>
      <c r="AE7" s="141"/>
      <c r="AF7" s="141"/>
      <c r="AG7" s="141"/>
    </row>
    <row r="8" spans="1:33" s="135" customFormat="1" ht="12.75" customHeight="1">
      <c r="A8" s="142">
        <v>2</v>
      </c>
      <c r="B8" s="143" t="s">
        <v>211</v>
      </c>
      <c r="C8" s="143" t="s">
        <v>212</v>
      </c>
      <c r="D8" s="141" t="s">
        <v>213</v>
      </c>
      <c r="E8" s="140" t="s">
        <v>214</v>
      </c>
      <c r="F8" s="144">
        <v>52.98</v>
      </c>
      <c r="G8" s="145">
        <v>172.3715</v>
      </c>
      <c r="H8" s="1">
        <f t="shared" ref="H8" si="2">G8*(1-$H$3)</f>
        <v>172.3715</v>
      </c>
      <c r="I8" s="145"/>
      <c r="J8" s="145">
        <v>3.4</v>
      </c>
      <c r="K8" s="164"/>
      <c r="L8" s="168"/>
      <c r="M8" s="168"/>
      <c r="N8" s="168"/>
      <c r="O8" s="168"/>
      <c r="P8" s="145">
        <f t="shared" si="1"/>
        <v>0</v>
      </c>
      <c r="Q8" s="145"/>
      <c r="R8" s="145">
        <f t="shared" ref="R8:R70" si="3">L8*$L$3+M8*$M$3+N8*$N$3+O8*$O$3</f>
        <v>0</v>
      </c>
      <c r="S8" s="168"/>
      <c r="T8" s="168"/>
      <c r="U8" s="168"/>
      <c r="V8" s="145">
        <f t="shared" ref="V8:V70" si="4">SUM(R8:U8)</f>
        <v>0</v>
      </c>
      <c r="W8" s="145"/>
      <c r="X8" s="145">
        <f t="shared" ref="X8:X70" si="5">V8*$X$3</f>
        <v>0</v>
      </c>
      <c r="Y8" s="145">
        <f t="shared" ref="Y8:Y70" si="6">(V8+X8)*$Y$3</f>
        <v>0</v>
      </c>
      <c r="Z8" s="145">
        <f t="shared" ref="Z8:Z70" si="7">V8+X8+Y8</f>
        <v>0</v>
      </c>
      <c r="AA8" s="164"/>
      <c r="AB8" s="145">
        <f t="shared" ref="AB8:AB70" si="8">P8*F8</f>
        <v>0</v>
      </c>
      <c r="AC8" s="145">
        <f>R8*F8</f>
        <v>0</v>
      </c>
      <c r="AD8" s="145">
        <f>(S8+T8+U8)*F8</f>
        <v>0</v>
      </c>
      <c r="AE8" s="145">
        <f>X8*F8</f>
        <v>0</v>
      </c>
      <c r="AF8" s="145">
        <f>Y8*F8</f>
        <v>0</v>
      </c>
      <c r="AG8" s="145">
        <f t="shared" ref="AG8:AG71" si="9">SUM(AC8:AF8)</f>
        <v>0</v>
      </c>
    </row>
    <row r="9" spans="1:33" s="135" customFormat="1" ht="12.75" customHeight="1">
      <c r="A9" s="136"/>
      <c r="B9" s="143" t="s">
        <v>215</v>
      </c>
      <c r="C9" s="138"/>
      <c r="D9" s="139" t="s">
        <v>216</v>
      </c>
      <c r="E9" s="140" t="s">
        <v>202</v>
      </c>
      <c r="F9" s="141" t="s">
        <v>202</v>
      </c>
      <c r="G9" s="141"/>
      <c r="H9" s="141"/>
      <c r="I9" s="141"/>
      <c r="J9" s="145">
        <v>0</v>
      </c>
      <c r="K9" s="164"/>
      <c r="L9" s="145"/>
      <c r="M9" s="145"/>
      <c r="N9" s="145"/>
      <c r="O9" s="145"/>
      <c r="P9" s="145">
        <f t="shared" si="1"/>
        <v>0</v>
      </c>
      <c r="Q9" s="145"/>
      <c r="R9" s="141"/>
      <c r="S9" s="141"/>
      <c r="T9" s="141"/>
      <c r="U9" s="141"/>
      <c r="V9" s="141"/>
      <c r="W9" s="141"/>
      <c r="X9" s="141"/>
      <c r="Y9" s="141"/>
      <c r="Z9" s="141"/>
      <c r="AA9" s="164"/>
      <c r="AB9" s="141"/>
      <c r="AC9" s="145"/>
      <c r="AD9" s="141"/>
      <c r="AE9" s="141"/>
      <c r="AF9" s="141"/>
      <c r="AG9" s="145"/>
    </row>
    <row r="10" spans="1:33" s="135" customFormat="1" ht="12.75" customHeight="1">
      <c r="A10" s="142">
        <v>3</v>
      </c>
      <c r="B10" s="143" t="s">
        <v>217</v>
      </c>
      <c r="C10" s="143" t="s">
        <v>218</v>
      </c>
      <c r="D10" s="141" t="s">
        <v>219</v>
      </c>
      <c r="E10" s="140" t="s">
        <v>208</v>
      </c>
      <c r="F10" s="144">
        <v>71.06</v>
      </c>
      <c r="G10" s="145">
        <v>21.105499999999999</v>
      </c>
      <c r="H10" s="1">
        <f t="shared" ref="H10:H12" si="10">G10*(1-$H$3)</f>
        <v>21.105499999999999</v>
      </c>
      <c r="I10" s="145"/>
      <c r="J10" s="145">
        <v>0.46750000000000003</v>
      </c>
      <c r="K10" s="164"/>
      <c r="L10" s="168"/>
      <c r="M10" s="168"/>
      <c r="N10" s="168"/>
      <c r="O10" s="168"/>
      <c r="P10" s="145">
        <f t="shared" si="1"/>
        <v>0</v>
      </c>
      <c r="Q10" s="145"/>
      <c r="R10" s="145">
        <f t="shared" si="3"/>
        <v>0</v>
      </c>
      <c r="S10" s="168"/>
      <c r="T10" s="168"/>
      <c r="U10" s="168"/>
      <c r="V10" s="145">
        <f t="shared" si="4"/>
        <v>0</v>
      </c>
      <c r="W10" s="145"/>
      <c r="X10" s="145">
        <f t="shared" si="5"/>
        <v>0</v>
      </c>
      <c r="Y10" s="145">
        <f t="shared" si="6"/>
        <v>0</v>
      </c>
      <c r="Z10" s="145">
        <f t="shared" si="7"/>
        <v>0</v>
      </c>
      <c r="AA10" s="164"/>
      <c r="AB10" s="145">
        <f t="shared" si="8"/>
        <v>0</v>
      </c>
      <c r="AC10" s="145">
        <f>R10*F10</f>
        <v>0</v>
      </c>
      <c r="AD10" s="145">
        <f>(S10+T10+U10)*F10</f>
        <v>0</v>
      </c>
      <c r="AE10" s="145">
        <f>X10*F10</f>
        <v>0</v>
      </c>
      <c r="AF10" s="145">
        <f>Y10*F10</f>
        <v>0</v>
      </c>
      <c r="AG10" s="145">
        <f t="shared" si="9"/>
        <v>0</v>
      </c>
    </row>
    <row r="11" spans="1:33" s="135" customFormat="1" ht="12.75" customHeight="1">
      <c r="A11" s="140">
        <v>4</v>
      </c>
      <c r="B11" s="143" t="s">
        <v>220</v>
      </c>
      <c r="C11" s="143" t="s">
        <v>221</v>
      </c>
      <c r="D11" s="141" t="s">
        <v>222</v>
      </c>
      <c r="E11" s="140" t="s">
        <v>208</v>
      </c>
      <c r="F11" s="144">
        <v>26.35</v>
      </c>
      <c r="G11" s="145">
        <v>31.849499999999999</v>
      </c>
      <c r="H11" s="1">
        <f t="shared" si="10"/>
        <v>31.849499999999999</v>
      </c>
      <c r="I11" s="145"/>
      <c r="J11" s="145">
        <v>0.63749999999999996</v>
      </c>
      <c r="K11" s="164"/>
      <c r="L11" s="168"/>
      <c r="M11" s="168"/>
      <c r="N11" s="168"/>
      <c r="O11" s="168"/>
      <c r="P11" s="145">
        <f t="shared" si="1"/>
        <v>0</v>
      </c>
      <c r="Q11" s="145"/>
      <c r="R11" s="145">
        <f t="shared" si="3"/>
        <v>0</v>
      </c>
      <c r="S11" s="168"/>
      <c r="T11" s="168"/>
      <c r="U11" s="168"/>
      <c r="V11" s="145">
        <f t="shared" si="4"/>
        <v>0</v>
      </c>
      <c r="W11" s="145"/>
      <c r="X11" s="145">
        <f t="shared" si="5"/>
        <v>0</v>
      </c>
      <c r="Y11" s="145">
        <f t="shared" si="6"/>
        <v>0</v>
      </c>
      <c r="Z11" s="145">
        <f t="shared" si="7"/>
        <v>0</v>
      </c>
      <c r="AA11" s="164"/>
      <c r="AB11" s="145">
        <f t="shared" si="8"/>
        <v>0</v>
      </c>
      <c r="AC11" s="145">
        <f>R11*F11</f>
        <v>0</v>
      </c>
      <c r="AD11" s="145">
        <f>(S11+T11+U11)*F11</f>
        <v>0</v>
      </c>
      <c r="AE11" s="145">
        <f>X11*F11</f>
        <v>0</v>
      </c>
      <c r="AF11" s="145">
        <f>Y11*F11</f>
        <v>0</v>
      </c>
      <c r="AG11" s="145">
        <f t="shared" si="9"/>
        <v>0</v>
      </c>
    </row>
    <row r="12" spans="1:33" s="135" customFormat="1" ht="12.75" customHeight="1">
      <c r="A12" s="140">
        <v>5</v>
      </c>
      <c r="B12" s="143" t="s">
        <v>223</v>
      </c>
      <c r="C12" s="143" t="s">
        <v>224</v>
      </c>
      <c r="D12" s="139" t="s">
        <v>225</v>
      </c>
      <c r="E12" s="140" t="s">
        <v>208</v>
      </c>
      <c r="F12" s="144">
        <v>170.04</v>
      </c>
      <c r="G12" s="145">
        <v>15.946000000000002</v>
      </c>
      <c r="H12" s="1">
        <f t="shared" si="10"/>
        <v>15.946000000000002</v>
      </c>
      <c r="I12" s="145"/>
      <c r="J12" s="145">
        <v>0.38250000000000001</v>
      </c>
      <c r="K12" s="164"/>
      <c r="L12" s="168"/>
      <c r="M12" s="168"/>
      <c r="N12" s="168"/>
      <c r="O12" s="168"/>
      <c r="P12" s="145">
        <f t="shared" si="1"/>
        <v>0</v>
      </c>
      <c r="Q12" s="145"/>
      <c r="R12" s="145">
        <f t="shared" si="3"/>
        <v>0</v>
      </c>
      <c r="S12" s="168"/>
      <c r="T12" s="168"/>
      <c r="U12" s="168"/>
      <c r="V12" s="145">
        <f t="shared" si="4"/>
        <v>0</v>
      </c>
      <c r="W12" s="145"/>
      <c r="X12" s="145">
        <f t="shared" si="5"/>
        <v>0</v>
      </c>
      <c r="Y12" s="145">
        <f t="shared" si="6"/>
        <v>0</v>
      </c>
      <c r="Z12" s="145">
        <f t="shared" si="7"/>
        <v>0</v>
      </c>
      <c r="AA12" s="164"/>
      <c r="AB12" s="145">
        <f t="shared" si="8"/>
        <v>0</v>
      </c>
      <c r="AC12" s="145">
        <f>R12*F12</f>
        <v>0</v>
      </c>
      <c r="AD12" s="145">
        <f>(S12+T12+U12)*F12</f>
        <v>0</v>
      </c>
      <c r="AE12" s="145">
        <f>X12*F12</f>
        <v>0</v>
      </c>
      <c r="AF12" s="145">
        <f>Y12*F12</f>
        <v>0</v>
      </c>
      <c r="AG12" s="145">
        <f t="shared" si="9"/>
        <v>0</v>
      </c>
    </row>
    <row r="13" spans="1:33" s="135" customFormat="1" ht="12.75" customHeight="1">
      <c r="A13" s="136"/>
      <c r="B13" s="143" t="s">
        <v>226</v>
      </c>
      <c r="C13" s="138"/>
      <c r="D13" s="139" t="s">
        <v>227</v>
      </c>
      <c r="E13" s="140" t="s">
        <v>202</v>
      </c>
      <c r="F13" s="141" t="s">
        <v>202</v>
      </c>
      <c r="G13" s="141"/>
      <c r="H13" s="141"/>
      <c r="I13" s="141"/>
      <c r="J13" s="145">
        <v>0</v>
      </c>
      <c r="K13" s="164"/>
      <c r="L13" s="145"/>
      <c r="M13" s="145"/>
      <c r="N13" s="145"/>
      <c r="O13" s="145"/>
      <c r="P13" s="145">
        <f t="shared" si="1"/>
        <v>0</v>
      </c>
      <c r="Q13" s="145"/>
      <c r="R13" s="141"/>
      <c r="S13" s="141"/>
      <c r="T13" s="141"/>
      <c r="U13" s="141"/>
      <c r="V13" s="141"/>
      <c r="W13" s="141"/>
      <c r="X13" s="141"/>
      <c r="Y13" s="141"/>
      <c r="Z13" s="141"/>
      <c r="AA13" s="164"/>
      <c r="AB13" s="141"/>
      <c r="AC13" s="145"/>
      <c r="AD13" s="141"/>
      <c r="AE13" s="141"/>
      <c r="AF13" s="141"/>
      <c r="AG13" s="145"/>
    </row>
    <row r="14" spans="1:33" s="135" customFormat="1" ht="12.75" customHeight="1">
      <c r="A14" s="140">
        <v>6</v>
      </c>
      <c r="B14" s="143" t="s">
        <v>228</v>
      </c>
      <c r="C14" s="143" t="s">
        <v>229</v>
      </c>
      <c r="D14" s="141" t="s">
        <v>230</v>
      </c>
      <c r="E14" s="140" t="s">
        <v>208</v>
      </c>
      <c r="F14" s="144">
        <v>612.29999999999995</v>
      </c>
      <c r="G14" s="145">
        <v>18.02</v>
      </c>
      <c r="H14" s="1">
        <f t="shared" ref="H14:H16" si="11">G14*(1-$H$3)</f>
        <v>18.02</v>
      </c>
      <c r="I14" s="145"/>
      <c r="J14" s="145">
        <v>0.46750000000000003</v>
      </c>
      <c r="K14" s="164"/>
      <c r="L14" s="168"/>
      <c r="M14" s="168"/>
      <c r="N14" s="168"/>
      <c r="O14" s="168"/>
      <c r="P14" s="145">
        <f t="shared" si="1"/>
        <v>0</v>
      </c>
      <c r="Q14" s="145"/>
      <c r="R14" s="145">
        <f t="shared" si="3"/>
        <v>0</v>
      </c>
      <c r="S14" s="168"/>
      <c r="T14" s="168"/>
      <c r="U14" s="168"/>
      <c r="V14" s="145">
        <f t="shared" si="4"/>
        <v>0</v>
      </c>
      <c r="W14" s="145"/>
      <c r="X14" s="145">
        <f t="shared" si="5"/>
        <v>0</v>
      </c>
      <c r="Y14" s="145">
        <f t="shared" si="6"/>
        <v>0</v>
      </c>
      <c r="Z14" s="145">
        <f t="shared" si="7"/>
        <v>0</v>
      </c>
      <c r="AA14" s="164"/>
      <c r="AB14" s="145">
        <f t="shared" si="8"/>
        <v>0</v>
      </c>
      <c r="AC14" s="145">
        <f>R14*F14</f>
        <v>0</v>
      </c>
      <c r="AD14" s="145">
        <f>(S14+T14+U14)*F14</f>
        <v>0</v>
      </c>
      <c r="AE14" s="145">
        <f>X14*F14</f>
        <v>0</v>
      </c>
      <c r="AF14" s="145">
        <f>Y14*F14</f>
        <v>0</v>
      </c>
      <c r="AG14" s="145">
        <f t="shared" si="9"/>
        <v>0</v>
      </c>
    </row>
    <row r="15" spans="1:33" s="135" customFormat="1" ht="12.75" customHeight="1">
      <c r="A15" s="140">
        <v>7</v>
      </c>
      <c r="B15" s="143" t="s">
        <v>231</v>
      </c>
      <c r="C15" s="143" t="s">
        <v>232</v>
      </c>
      <c r="D15" s="139" t="s">
        <v>233</v>
      </c>
      <c r="E15" s="140" t="s">
        <v>8</v>
      </c>
      <c r="F15" s="144">
        <v>347.2</v>
      </c>
      <c r="G15" s="145">
        <v>2.601</v>
      </c>
      <c r="H15" s="1">
        <f t="shared" si="11"/>
        <v>2.601</v>
      </c>
      <c r="I15" s="145"/>
      <c r="J15" s="145">
        <v>6.8000000000000005E-2</v>
      </c>
      <c r="K15" s="164"/>
      <c r="L15" s="168"/>
      <c r="M15" s="168"/>
      <c r="N15" s="168"/>
      <c r="O15" s="168"/>
      <c r="P15" s="145">
        <f t="shared" si="1"/>
        <v>0</v>
      </c>
      <c r="Q15" s="145"/>
      <c r="R15" s="145">
        <f t="shared" si="3"/>
        <v>0</v>
      </c>
      <c r="S15" s="168"/>
      <c r="T15" s="168"/>
      <c r="U15" s="168"/>
      <c r="V15" s="145">
        <f t="shared" si="4"/>
        <v>0</v>
      </c>
      <c r="W15" s="145"/>
      <c r="X15" s="145">
        <f t="shared" si="5"/>
        <v>0</v>
      </c>
      <c r="Y15" s="145">
        <f t="shared" si="6"/>
        <v>0</v>
      </c>
      <c r="Z15" s="145">
        <f t="shared" si="7"/>
        <v>0</v>
      </c>
      <c r="AA15" s="164"/>
      <c r="AB15" s="145">
        <f t="shared" si="8"/>
        <v>0</v>
      </c>
      <c r="AC15" s="145">
        <f>R15*F15</f>
        <v>0</v>
      </c>
      <c r="AD15" s="145">
        <f>(S15+T15+U15)*F15</f>
        <v>0</v>
      </c>
      <c r="AE15" s="145">
        <f>X15*F15</f>
        <v>0</v>
      </c>
      <c r="AF15" s="145">
        <f>Y15*F15</f>
        <v>0</v>
      </c>
      <c r="AG15" s="145">
        <f t="shared" si="9"/>
        <v>0</v>
      </c>
    </row>
    <row r="16" spans="1:33" s="135" customFormat="1" ht="12.75" customHeight="1">
      <c r="A16" s="140">
        <v>8</v>
      </c>
      <c r="B16" s="143" t="s">
        <v>234</v>
      </c>
      <c r="C16" s="143" t="s">
        <v>235</v>
      </c>
      <c r="D16" s="139" t="s">
        <v>236</v>
      </c>
      <c r="E16" s="140" t="s">
        <v>208</v>
      </c>
      <c r="F16" s="144">
        <v>205.75</v>
      </c>
      <c r="G16" s="145">
        <v>9.0355000000000008</v>
      </c>
      <c r="H16" s="1">
        <f t="shared" si="11"/>
        <v>9.0355000000000008</v>
      </c>
      <c r="I16" s="145"/>
      <c r="J16" s="145">
        <v>0.29749999999999999</v>
      </c>
      <c r="K16" s="164"/>
      <c r="L16" s="168"/>
      <c r="M16" s="168"/>
      <c r="N16" s="168"/>
      <c r="O16" s="168"/>
      <c r="P16" s="145">
        <f t="shared" si="1"/>
        <v>0</v>
      </c>
      <c r="Q16" s="145"/>
      <c r="R16" s="145">
        <f t="shared" si="3"/>
        <v>0</v>
      </c>
      <c r="S16" s="168"/>
      <c r="T16" s="168"/>
      <c r="U16" s="168"/>
      <c r="V16" s="145">
        <f t="shared" si="4"/>
        <v>0</v>
      </c>
      <c r="W16" s="145"/>
      <c r="X16" s="145">
        <f t="shared" si="5"/>
        <v>0</v>
      </c>
      <c r="Y16" s="145">
        <f t="shared" si="6"/>
        <v>0</v>
      </c>
      <c r="Z16" s="145">
        <f t="shared" si="7"/>
        <v>0</v>
      </c>
      <c r="AA16" s="164"/>
      <c r="AB16" s="145">
        <f t="shared" si="8"/>
        <v>0</v>
      </c>
      <c r="AC16" s="145">
        <f>R16*F16</f>
        <v>0</v>
      </c>
      <c r="AD16" s="145">
        <f>(S16+T16+U16)*F16</f>
        <v>0</v>
      </c>
      <c r="AE16" s="145">
        <f>X16*F16</f>
        <v>0</v>
      </c>
      <c r="AF16" s="145">
        <f>Y16*F16</f>
        <v>0</v>
      </c>
      <c r="AG16" s="145">
        <f t="shared" si="9"/>
        <v>0</v>
      </c>
    </row>
    <row r="17" spans="1:33" s="135" customFormat="1" ht="12.75" customHeight="1">
      <c r="A17" s="136"/>
      <c r="B17" s="143" t="s">
        <v>237</v>
      </c>
      <c r="C17" s="138"/>
      <c r="D17" s="141" t="s">
        <v>238</v>
      </c>
      <c r="E17" s="140" t="s">
        <v>202</v>
      </c>
      <c r="F17" s="141" t="s">
        <v>202</v>
      </c>
      <c r="G17" s="141"/>
      <c r="H17" s="141"/>
      <c r="I17" s="141"/>
      <c r="J17" s="145">
        <v>0</v>
      </c>
      <c r="K17" s="164"/>
      <c r="L17" s="145"/>
      <c r="M17" s="145"/>
      <c r="N17" s="145"/>
      <c r="O17" s="145"/>
      <c r="P17" s="145">
        <f t="shared" si="1"/>
        <v>0</v>
      </c>
      <c r="Q17" s="145"/>
      <c r="R17" s="141"/>
      <c r="S17" s="141"/>
      <c r="T17" s="141"/>
      <c r="U17" s="141"/>
      <c r="V17" s="141"/>
      <c r="W17" s="141"/>
      <c r="X17" s="141"/>
      <c r="Y17" s="141"/>
      <c r="Z17" s="141"/>
      <c r="AA17" s="164"/>
      <c r="AB17" s="141"/>
      <c r="AC17" s="145"/>
      <c r="AD17" s="141"/>
      <c r="AE17" s="141"/>
      <c r="AF17" s="141"/>
      <c r="AG17" s="145"/>
    </row>
    <row r="18" spans="1:33" s="135" customFormat="1" ht="12.75" customHeight="1">
      <c r="A18" s="140">
        <v>9</v>
      </c>
      <c r="B18" s="146" t="s">
        <v>239</v>
      </c>
      <c r="C18" s="143" t="s">
        <v>240</v>
      </c>
      <c r="D18" s="139" t="s">
        <v>241</v>
      </c>
      <c r="E18" s="140" t="s">
        <v>4</v>
      </c>
      <c r="F18" s="144">
        <v>1</v>
      </c>
      <c r="G18" s="145">
        <v>135.45600000000002</v>
      </c>
      <c r="H18" s="1">
        <f t="shared" ref="H18:H20" si="12">G18*(1-$H$3)</f>
        <v>135.45600000000002</v>
      </c>
      <c r="I18" s="145"/>
      <c r="J18" s="145">
        <v>2.9528999999999996</v>
      </c>
      <c r="K18" s="164"/>
      <c r="L18" s="168"/>
      <c r="M18" s="168"/>
      <c r="N18" s="168"/>
      <c r="O18" s="168"/>
      <c r="P18" s="145">
        <f t="shared" si="1"/>
        <v>0</v>
      </c>
      <c r="Q18" s="145"/>
      <c r="R18" s="145">
        <f t="shared" si="3"/>
        <v>0</v>
      </c>
      <c r="S18" s="168"/>
      <c r="T18" s="168"/>
      <c r="U18" s="168"/>
      <c r="V18" s="145">
        <f t="shared" si="4"/>
        <v>0</v>
      </c>
      <c r="W18" s="145"/>
      <c r="X18" s="145">
        <f t="shared" si="5"/>
        <v>0</v>
      </c>
      <c r="Y18" s="145">
        <f t="shared" si="6"/>
        <v>0</v>
      </c>
      <c r="Z18" s="145">
        <f t="shared" si="7"/>
        <v>0</v>
      </c>
      <c r="AA18" s="164"/>
      <c r="AB18" s="145">
        <f t="shared" si="8"/>
        <v>0</v>
      </c>
      <c r="AC18" s="145">
        <f>R18*F18</f>
        <v>0</v>
      </c>
      <c r="AD18" s="145">
        <f>(S18+T18+U18)*F18</f>
        <v>0</v>
      </c>
      <c r="AE18" s="145">
        <f>X18*F18</f>
        <v>0</v>
      </c>
      <c r="AF18" s="145">
        <f>Y18*F18</f>
        <v>0</v>
      </c>
      <c r="AG18" s="145">
        <f t="shared" si="9"/>
        <v>0</v>
      </c>
    </row>
    <row r="19" spans="1:33" s="135" customFormat="1" ht="12.75" customHeight="1">
      <c r="A19" s="140">
        <v>10</v>
      </c>
      <c r="B19" s="146" t="s">
        <v>242</v>
      </c>
      <c r="C19" s="143" t="s">
        <v>243</v>
      </c>
      <c r="D19" s="139" t="s">
        <v>244</v>
      </c>
      <c r="E19" s="140" t="s">
        <v>4</v>
      </c>
      <c r="F19" s="144">
        <v>9</v>
      </c>
      <c r="G19" s="145">
        <v>215.14350000000002</v>
      </c>
      <c r="H19" s="1">
        <f t="shared" si="12"/>
        <v>215.14350000000002</v>
      </c>
      <c r="I19" s="145"/>
      <c r="J19" s="145">
        <v>4.5883000000000003</v>
      </c>
      <c r="K19" s="164"/>
      <c r="L19" s="168"/>
      <c r="M19" s="168"/>
      <c r="N19" s="168"/>
      <c r="O19" s="168"/>
      <c r="P19" s="145">
        <f t="shared" si="1"/>
        <v>0</v>
      </c>
      <c r="Q19" s="145"/>
      <c r="R19" s="145">
        <f t="shared" si="3"/>
        <v>0</v>
      </c>
      <c r="S19" s="168"/>
      <c r="T19" s="168"/>
      <c r="U19" s="168"/>
      <c r="V19" s="145">
        <f t="shared" si="4"/>
        <v>0</v>
      </c>
      <c r="W19" s="145"/>
      <c r="X19" s="145">
        <f t="shared" si="5"/>
        <v>0</v>
      </c>
      <c r="Y19" s="145">
        <f t="shared" si="6"/>
        <v>0</v>
      </c>
      <c r="Z19" s="145">
        <f t="shared" si="7"/>
        <v>0</v>
      </c>
      <c r="AA19" s="164"/>
      <c r="AB19" s="145">
        <f t="shared" si="8"/>
        <v>0</v>
      </c>
      <c r="AC19" s="145">
        <f>R19*F19</f>
        <v>0</v>
      </c>
      <c r="AD19" s="145">
        <f>(S19+T19+U19)*F19</f>
        <v>0</v>
      </c>
      <c r="AE19" s="145">
        <f>X19*F19</f>
        <v>0</v>
      </c>
      <c r="AF19" s="145">
        <f>Y19*F19</f>
        <v>0</v>
      </c>
      <c r="AG19" s="145">
        <f t="shared" si="9"/>
        <v>0</v>
      </c>
    </row>
    <row r="20" spans="1:33" s="135" customFormat="1" ht="12.75" customHeight="1">
      <c r="A20" s="140">
        <v>11</v>
      </c>
      <c r="B20" s="143" t="s">
        <v>245</v>
      </c>
      <c r="C20" s="143" t="s">
        <v>246</v>
      </c>
      <c r="D20" s="139" t="s">
        <v>247</v>
      </c>
      <c r="E20" s="140" t="s">
        <v>4</v>
      </c>
      <c r="F20" s="144">
        <v>1</v>
      </c>
      <c r="G20" s="145">
        <v>292.11099999999999</v>
      </c>
      <c r="H20" s="1">
        <f t="shared" si="12"/>
        <v>292.11099999999999</v>
      </c>
      <c r="I20" s="145"/>
      <c r="J20" s="145">
        <v>6.2134999999999998</v>
      </c>
      <c r="K20" s="164"/>
      <c r="L20" s="168"/>
      <c r="M20" s="168"/>
      <c r="N20" s="168"/>
      <c r="O20" s="168"/>
      <c r="P20" s="145">
        <f t="shared" si="1"/>
        <v>0</v>
      </c>
      <c r="Q20" s="145"/>
      <c r="R20" s="145">
        <f t="shared" si="3"/>
        <v>0</v>
      </c>
      <c r="S20" s="168"/>
      <c r="T20" s="168"/>
      <c r="U20" s="168"/>
      <c r="V20" s="145">
        <f t="shared" si="4"/>
        <v>0</v>
      </c>
      <c r="W20" s="145"/>
      <c r="X20" s="145">
        <f t="shared" si="5"/>
        <v>0</v>
      </c>
      <c r="Y20" s="145">
        <f t="shared" si="6"/>
        <v>0</v>
      </c>
      <c r="Z20" s="145">
        <f t="shared" si="7"/>
        <v>0</v>
      </c>
      <c r="AA20" s="164"/>
      <c r="AB20" s="145">
        <f t="shared" si="8"/>
        <v>0</v>
      </c>
      <c r="AC20" s="145">
        <f>R20*F20</f>
        <v>0</v>
      </c>
      <c r="AD20" s="145">
        <f>(S20+T20+U20)*F20</f>
        <v>0</v>
      </c>
      <c r="AE20" s="145">
        <f>X20*F20</f>
        <v>0</v>
      </c>
      <c r="AF20" s="145">
        <f>Y20*F20</f>
        <v>0</v>
      </c>
      <c r="AG20" s="145">
        <f t="shared" si="9"/>
        <v>0</v>
      </c>
    </row>
    <row r="21" spans="1:33" s="135" customFormat="1" ht="12.75" customHeight="1">
      <c r="A21" s="136"/>
      <c r="B21" s="143" t="s">
        <v>248</v>
      </c>
      <c r="C21" s="138"/>
      <c r="D21" s="139" t="s">
        <v>249</v>
      </c>
      <c r="E21" s="140" t="s">
        <v>202</v>
      </c>
      <c r="F21" s="141" t="s">
        <v>202</v>
      </c>
      <c r="G21" s="141"/>
      <c r="H21" s="141"/>
      <c r="I21" s="141"/>
      <c r="J21" s="145">
        <v>0</v>
      </c>
      <c r="K21" s="164"/>
      <c r="L21" s="148"/>
      <c r="M21" s="148"/>
      <c r="N21" s="148"/>
      <c r="O21" s="148"/>
      <c r="P21" s="145">
        <f t="shared" si="1"/>
        <v>0</v>
      </c>
      <c r="Q21" s="145"/>
      <c r="R21" s="141"/>
      <c r="S21" s="141"/>
      <c r="T21" s="141"/>
      <c r="U21" s="141"/>
      <c r="V21" s="141"/>
      <c r="W21" s="141"/>
      <c r="X21" s="141"/>
      <c r="Y21" s="141"/>
      <c r="Z21" s="141"/>
      <c r="AA21" s="164"/>
      <c r="AB21" s="141"/>
      <c r="AC21" s="145"/>
      <c r="AD21" s="141"/>
      <c r="AE21" s="141"/>
      <c r="AF21" s="141"/>
      <c r="AG21" s="145"/>
    </row>
    <row r="22" spans="1:33" s="135" customFormat="1" ht="12.75" customHeight="1">
      <c r="A22" s="140">
        <v>12</v>
      </c>
      <c r="B22" s="143" t="s">
        <v>250</v>
      </c>
      <c r="C22" s="143" t="s">
        <v>251</v>
      </c>
      <c r="D22" s="141" t="s">
        <v>252</v>
      </c>
      <c r="E22" s="140" t="s">
        <v>6</v>
      </c>
      <c r="F22" s="144">
        <v>815.29</v>
      </c>
      <c r="G22" s="145">
        <v>3.383</v>
      </c>
      <c r="H22" s="1">
        <f t="shared" ref="H22:H23" si="13">G22*(1-$H$3)</f>
        <v>3.383</v>
      </c>
      <c r="I22" s="145"/>
      <c r="J22" s="145">
        <v>8.5000000000000006E-2</v>
      </c>
      <c r="K22" s="164"/>
      <c r="L22" s="168"/>
      <c r="M22" s="168"/>
      <c r="N22" s="168"/>
      <c r="O22" s="168"/>
      <c r="P22" s="145">
        <f t="shared" si="1"/>
        <v>0</v>
      </c>
      <c r="Q22" s="145"/>
      <c r="R22" s="145">
        <f t="shared" si="3"/>
        <v>0</v>
      </c>
      <c r="S22" s="168"/>
      <c r="T22" s="168"/>
      <c r="U22" s="168"/>
      <c r="V22" s="145">
        <f t="shared" si="4"/>
        <v>0</v>
      </c>
      <c r="W22" s="145"/>
      <c r="X22" s="145">
        <f t="shared" si="5"/>
        <v>0</v>
      </c>
      <c r="Y22" s="145">
        <f t="shared" si="6"/>
        <v>0</v>
      </c>
      <c r="Z22" s="145">
        <f t="shared" si="7"/>
        <v>0</v>
      </c>
      <c r="AA22" s="164"/>
      <c r="AB22" s="145">
        <f t="shared" si="8"/>
        <v>0</v>
      </c>
      <c r="AC22" s="145">
        <f>R22*F22</f>
        <v>0</v>
      </c>
      <c r="AD22" s="145">
        <f>(S22+T22+U22)*F22</f>
        <v>0</v>
      </c>
      <c r="AE22" s="145">
        <f>X22*F22</f>
        <v>0</v>
      </c>
      <c r="AF22" s="145">
        <f>Y22*F22</f>
        <v>0</v>
      </c>
      <c r="AG22" s="145">
        <f t="shared" si="9"/>
        <v>0</v>
      </c>
    </row>
    <row r="23" spans="1:33" s="135" customFormat="1" ht="12.75" customHeight="1">
      <c r="A23" s="140">
        <v>13</v>
      </c>
      <c r="B23" s="143" t="s">
        <v>253</v>
      </c>
      <c r="C23" s="143" t="s">
        <v>254</v>
      </c>
      <c r="D23" s="139" t="s">
        <v>255</v>
      </c>
      <c r="E23" s="140" t="s">
        <v>208</v>
      </c>
      <c r="F23" s="144">
        <v>319.97000000000003</v>
      </c>
      <c r="G23" s="145">
        <v>15.147</v>
      </c>
      <c r="H23" s="1">
        <f t="shared" si="13"/>
        <v>15.147</v>
      </c>
      <c r="I23" s="145"/>
      <c r="J23" s="145">
        <v>0.29749999999999999</v>
      </c>
      <c r="K23" s="164"/>
      <c r="L23" s="168"/>
      <c r="M23" s="168"/>
      <c r="N23" s="168"/>
      <c r="O23" s="168"/>
      <c r="P23" s="145">
        <f t="shared" si="1"/>
        <v>0</v>
      </c>
      <c r="Q23" s="145"/>
      <c r="R23" s="145">
        <f t="shared" si="3"/>
        <v>0</v>
      </c>
      <c r="S23" s="168"/>
      <c r="T23" s="168"/>
      <c r="U23" s="168"/>
      <c r="V23" s="145">
        <f t="shared" si="4"/>
        <v>0</v>
      </c>
      <c r="W23" s="145"/>
      <c r="X23" s="145">
        <f t="shared" si="5"/>
        <v>0</v>
      </c>
      <c r="Y23" s="145">
        <f t="shared" si="6"/>
        <v>0</v>
      </c>
      <c r="Z23" s="145">
        <f t="shared" si="7"/>
        <v>0</v>
      </c>
      <c r="AA23" s="164"/>
      <c r="AB23" s="145">
        <f t="shared" si="8"/>
        <v>0</v>
      </c>
      <c r="AC23" s="145">
        <f>R23*F23</f>
        <v>0</v>
      </c>
      <c r="AD23" s="145">
        <f>(S23+T23+U23)*F23</f>
        <v>0</v>
      </c>
      <c r="AE23" s="145">
        <f>X23*F23</f>
        <v>0</v>
      </c>
      <c r="AF23" s="145">
        <f>Y23*F23</f>
        <v>0</v>
      </c>
      <c r="AG23" s="145">
        <f t="shared" si="9"/>
        <v>0</v>
      </c>
    </row>
    <row r="24" spans="1:33" s="135" customFormat="1" ht="12.75" customHeight="1">
      <c r="A24" s="136"/>
      <c r="B24" s="143" t="s">
        <v>256</v>
      </c>
      <c r="C24" s="138"/>
      <c r="D24" s="141" t="s">
        <v>257</v>
      </c>
      <c r="E24" s="140" t="s">
        <v>202</v>
      </c>
      <c r="F24" s="141" t="s">
        <v>202</v>
      </c>
      <c r="G24" s="141"/>
      <c r="H24" s="141"/>
      <c r="I24" s="141"/>
      <c r="J24" s="145">
        <v>0</v>
      </c>
      <c r="K24" s="164"/>
      <c r="L24" s="148"/>
      <c r="M24" s="148"/>
      <c r="N24" s="148"/>
      <c r="O24" s="148"/>
      <c r="P24" s="145">
        <f t="shared" si="1"/>
        <v>0</v>
      </c>
      <c r="Q24" s="145"/>
      <c r="R24" s="141"/>
      <c r="S24" s="141"/>
      <c r="T24" s="141"/>
      <c r="U24" s="141"/>
      <c r="V24" s="141"/>
      <c r="W24" s="141"/>
      <c r="X24" s="141"/>
      <c r="Y24" s="141"/>
      <c r="Z24" s="141"/>
      <c r="AA24" s="164"/>
      <c r="AB24" s="141"/>
      <c r="AC24" s="145"/>
      <c r="AD24" s="141"/>
      <c r="AE24" s="141"/>
      <c r="AF24" s="141"/>
      <c r="AG24" s="145"/>
    </row>
    <row r="25" spans="1:33" s="135" customFormat="1" ht="12.75" customHeight="1">
      <c r="A25" s="140">
        <v>14</v>
      </c>
      <c r="B25" s="143" t="s">
        <v>258</v>
      </c>
      <c r="C25" s="143" t="s">
        <v>259</v>
      </c>
      <c r="D25" s="141" t="s">
        <v>171</v>
      </c>
      <c r="E25" s="140" t="s">
        <v>208</v>
      </c>
      <c r="F25" s="144">
        <v>200.74</v>
      </c>
      <c r="G25" s="145">
        <v>28.9</v>
      </c>
      <c r="H25" s="1">
        <f t="shared" ref="H25:H27" si="14">G25*(1-$H$3)</f>
        <v>28.9</v>
      </c>
      <c r="I25" s="145"/>
      <c r="J25" s="145">
        <v>0.45900000000000002</v>
      </c>
      <c r="K25" s="164"/>
      <c r="L25" s="168"/>
      <c r="M25" s="168"/>
      <c r="N25" s="168"/>
      <c r="O25" s="168"/>
      <c r="P25" s="145">
        <f t="shared" si="1"/>
        <v>0</v>
      </c>
      <c r="Q25" s="148"/>
      <c r="R25" s="145">
        <f t="shared" si="3"/>
        <v>0</v>
      </c>
      <c r="S25" s="168"/>
      <c r="T25" s="168"/>
      <c r="U25" s="168"/>
      <c r="V25" s="145">
        <f t="shared" si="4"/>
        <v>0</v>
      </c>
      <c r="W25" s="145"/>
      <c r="X25" s="145">
        <f t="shared" si="5"/>
        <v>0</v>
      </c>
      <c r="Y25" s="145">
        <f t="shared" si="6"/>
        <v>0</v>
      </c>
      <c r="Z25" s="145">
        <f t="shared" si="7"/>
        <v>0</v>
      </c>
      <c r="AA25" s="164"/>
      <c r="AB25" s="145">
        <f t="shared" si="8"/>
        <v>0</v>
      </c>
      <c r="AC25" s="145">
        <f>R25*F25</f>
        <v>0</v>
      </c>
      <c r="AD25" s="145">
        <f>(S25+T25+U25)*F25</f>
        <v>0</v>
      </c>
      <c r="AE25" s="145">
        <f>X25*F25</f>
        <v>0</v>
      </c>
      <c r="AF25" s="145">
        <f>Y25*F25</f>
        <v>0</v>
      </c>
      <c r="AG25" s="145">
        <f t="shared" si="9"/>
        <v>0</v>
      </c>
    </row>
    <row r="26" spans="1:33" s="135" customFormat="1" ht="12.75" customHeight="1">
      <c r="A26" s="140">
        <v>15</v>
      </c>
      <c r="B26" s="143" t="s">
        <v>260</v>
      </c>
      <c r="C26" s="143" t="s">
        <v>261</v>
      </c>
      <c r="D26" s="141" t="s">
        <v>172</v>
      </c>
      <c r="E26" s="140" t="s">
        <v>208</v>
      </c>
      <c r="F26" s="144">
        <v>202.97</v>
      </c>
      <c r="G26" s="145">
        <v>2.1165000000000003</v>
      </c>
      <c r="H26" s="1">
        <f t="shared" si="14"/>
        <v>2.1165000000000003</v>
      </c>
      <c r="I26" s="145"/>
      <c r="J26" s="145">
        <v>0</v>
      </c>
      <c r="K26" s="164"/>
      <c r="L26" s="168"/>
      <c r="M26" s="168"/>
      <c r="N26" s="168"/>
      <c r="O26" s="168"/>
      <c r="P26" s="145">
        <f t="shared" si="1"/>
        <v>0</v>
      </c>
      <c r="Q26" s="145"/>
      <c r="R26" s="145">
        <f t="shared" si="3"/>
        <v>0</v>
      </c>
      <c r="S26" s="168"/>
      <c r="T26" s="168"/>
      <c r="U26" s="168"/>
      <c r="V26" s="145">
        <f t="shared" si="4"/>
        <v>0</v>
      </c>
      <c r="W26" s="145"/>
      <c r="X26" s="145">
        <f t="shared" si="5"/>
        <v>0</v>
      </c>
      <c r="Y26" s="145">
        <f t="shared" si="6"/>
        <v>0</v>
      </c>
      <c r="Z26" s="145">
        <f t="shared" si="7"/>
        <v>0</v>
      </c>
      <c r="AA26" s="164"/>
      <c r="AB26" s="145">
        <f t="shared" si="8"/>
        <v>0</v>
      </c>
      <c r="AC26" s="145">
        <f>R26*F26</f>
        <v>0</v>
      </c>
      <c r="AD26" s="145">
        <f>(S26+T26+U26)*F26</f>
        <v>0</v>
      </c>
      <c r="AE26" s="145">
        <f>X26*F26</f>
        <v>0</v>
      </c>
      <c r="AF26" s="145">
        <f>Y26*F26</f>
        <v>0</v>
      </c>
      <c r="AG26" s="145">
        <f t="shared" si="9"/>
        <v>0</v>
      </c>
    </row>
    <row r="27" spans="1:33" s="135" customFormat="1" ht="12.75" customHeight="1">
      <c r="A27" s="140">
        <v>16</v>
      </c>
      <c r="B27" s="143" t="s">
        <v>262</v>
      </c>
      <c r="C27" s="143" t="s">
        <v>263</v>
      </c>
      <c r="D27" s="141" t="s">
        <v>264</v>
      </c>
      <c r="E27" s="140" t="s">
        <v>208</v>
      </c>
      <c r="F27" s="144">
        <v>200.74</v>
      </c>
      <c r="G27" s="145">
        <v>3.6804999999999999</v>
      </c>
      <c r="H27" s="1">
        <f t="shared" si="14"/>
        <v>3.6804999999999999</v>
      </c>
      <c r="I27" s="145"/>
      <c r="J27" s="145">
        <v>0</v>
      </c>
      <c r="K27" s="164"/>
      <c r="L27" s="168"/>
      <c r="M27" s="168"/>
      <c r="N27" s="168"/>
      <c r="O27" s="168"/>
      <c r="P27" s="145">
        <f t="shared" si="1"/>
        <v>0</v>
      </c>
      <c r="Q27" s="145"/>
      <c r="R27" s="145">
        <f t="shared" si="3"/>
        <v>0</v>
      </c>
      <c r="S27" s="168"/>
      <c r="T27" s="168"/>
      <c r="U27" s="168"/>
      <c r="V27" s="145">
        <f t="shared" si="4"/>
        <v>0</v>
      </c>
      <c r="W27" s="145"/>
      <c r="X27" s="145">
        <f t="shared" si="5"/>
        <v>0</v>
      </c>
      <c r="Y27" s="145">
        <f t="shared" si="6"/>
        <v>0</v>
      </c>
      <c r="Z27" s="145">
        <f t="shared" si="7"/>
        <v>0</v>
      </c>
      <c r="AA27" s="164"/>
      <c r="AB27" s="145">
        <f t="shared" si="8"/>
        <v>0</v>
      </c>
      <c r="AC27" s="145">
        <f>R27*F27</f>
        <v>0</v>
      </c>
      <c r="AD27" s="145">
        <f>(S27+T27+U27)*F27</f>
        <v>0</v>
      </c>
      <c r="AE27" s="145">
        <f>X27*F27</f>
        <v>0</v>
      </c>
      <c r="AF27" s="145">
        <f>Y27*F27</f>
        <v>0</v>
      </c>
      <c r="AG27" s="145">
        <f t="shared" si="9"/>
        <v>0</v>
      </c>
    </row>
    <row r="28" spans="1:33" s="135" customFormat="1" ht="12.75" customHeight="1">
      <c r="A28" s="136"/>
      <c r="B28" s="143" t="s">
        <v>265</v>
      </c>
      <c r="C28" s="138"/>
      <c r="D28" s="139" t="s">
        <v>266</v>
      </c>
      <c r="E28" s="140" t="s">
        <v>202</v>
      </c>
      <c r="F28" s="141" t="s">
        <v>202</v>
      </c>
      <c r="G28" s="141"/>
      <c r="H28" s="141"/>
      <c r="I28" s="141"/>
      <c r="J28" s="145">
        <v>0</v>
      </c>
      <c r="K28" s="164"/>
      <c r="L28" s="148"/>
      <c r="M28" s="148"/>
      <c r="N28" s="148"/>
      <c r="O28" s="148"/>
      <c r="P28" s="145">
        <f t="shared" si="1"/>
        <v>0</v>
      </c>
      <c r="Q28" s="145"/>
      <c r="R28" s="141"/>
      <c r="S28" s="141"/>
      <c r="T28" s="141"/>
      <c r="U28" s="141"/>
      <c r="V28" s="141"/>
      <c r="W28" s="141"/>
      <c r="X28" s="141"/>
      <c r="Y28" s="141"/>
      <c r="Z28" s="141"/>
      <c r="AA28" s="164"/>
      <c r="AB28" s="141"/>
      <c r="AC28" s="145"/>
      <c r="AD28" s="141"/>
      <c r="AE28" s="141"/>
      <c r="AF28" s="141"/>
      <c r="AG28" s="145"/>
    </row>
    <row r="29" spans="1:33" s="135" customFormat="1" ht="12.75" customHeight="1">
      <c r="A29" s="140">
        <v>17</v>
      </c>
      <c r="B29" s="143" t="s">
        <v>267</v>
      </c>
      <c r="C29" s="143" t="s">
        <v>268</v>
      </c>
      <c r="D29" s="141" t="s">
        <v>269</v>
      </c>
      <c r="E29" s="140" t="s">
        <v>208</v>
      </c>
      <c r="F29" s="144">
        <v>310.01</v>
      </c>
      <c r="G29" s="145">
        <v>6.1709999999999994</v>
      </c>
      <c r="H29" s="1">
        <f t="shared" ref="H29:H36" si="15">G29*(1-$H$3)</f>
        <v>6.1709999999999994</v>
      </c>
      <c r="I29" s="145"/>
      <c r="J29" s="145">
        <v>9.35E-2</v>
      </c>
      <c r="K29" s="164"/>
      <c r="L29" s="168"/>
      <c r="M29" s="168"/>
      <c r="N29" s="168"/>
      <c r="O29" s="168"/>
      <c r="P29" s="145">
        <f t="shared" si="1"/>
        <v>0</v>
      </c>
      <c r="Q29" s="145"/>
      <c r="R29" s="145">
        <f t="shared" si="3"/>
        <v>0</v>
      </c>
      <c r="S29" s="168"/>
      <c r="T29" s="168"/>
      <c r="U29" s="168"/>
      <c r="V29" s="145">
        <f t="shared" si="4"/>
        <v>0</v>
      </c>
      <c r="W29" s="145"/>
      <c r="X29" s="145">
        <f t="shared" si="5"/>
        <v>0</v>
      </c>
      <c r="Y29" s="145">
        <f t="shared" si="6"/>
        <v>0</v>
      </c>
      <c r="Z29" s="145">
        <f t="shared" si="7"/>
        <v>0</v>
      </c>
      <c r="AA29" s="164"/>
      <c r="AB29" s="145">
        <f t="shared" si="8"/>
        <v>0</v>
      </c>
      <c r="AC29" s="145">
        <f t="shared" ref="AC29:AC36" si="16">R29*F29</f>
        <v>0</v>
      </c>
      <c r="AD29" s="145">
        <f t="shared" ref="AD29:AD36" si="17">(S29+T29+U29)*F29</f>
        <v>0</v>
      </c>
      <c r="AE29" s="145">
        <f t="shared" ref="AE29:AE36" si="18">X29*F29</f>
        <v>0</v>
      </c>
      <c r="AF29" s="145">
        <f t="shared" ref="AF29:AF36" si="19">Y29*F29</f>
        <v>0</v>
      </c>
      <c r="AG29" s="145">
        <f t="shared" si="9"/>
        <v>0</v>
      </c>
    </row>
    <row r="30" spans="1:33" s="135" customFormat="1" ht="12.75" customHeight="1">
      <c r="A30" s="140">
        <v>18</v>
      </c>
      <c r="B30" s="143" t="s">
        <v>270</v>
      </c>
      <c r="C30" s="143" t="s">
        <v>271</v>
      </c>
      <c r="D30" s="141" t="s">
        <v>272</v>
      </c>
      <c r="E30" s="140" t="s">
        <v>208</v>
      </c>
      <c r="F30" s="144">
        <v>1214.0999999999999</v>
      </c>
      <c r="G30" s="145">
        <v>1.4109999999999998</v>
      </c>
      <c r="H30" s="1">
        <f t="shared" si="15"/>
        <v>1.4109999999999998</v>
      </c>
      <c r="I30" s="145"/>
      <c r="J30" s="145">
        <v>1.7000000000000001E-2</v>
      </c>
      <c r="K30" s="164"/>
      <c r="L30" s="168"/>
      <c r="M30" s="168"/>
      <c r="N30" s="168"/>
      <c r="O30" s="168"/>
      <c r="P30" s="145">
        <f t="shared" si="1"/>
        <v>0</v>
      </c>
      <c r="Q30" s="145"/>
      <c r="R30" s="145">
        <f t="shared" si="3"/>
        <v>0</v>
      </c>
      <c r="S30" s="168"/>
      <c r="T30" s="168"/>
      <c r="U30" s="168"/>
      <c r="V30" s="145">
        <f t="shared" si="4"/>
        <v>0</v>
      </c>
      <c r="W30" s="145"/>
      <c r="X30" s="145">
        <f t="shared" si="5"/>
        <v>0</v>
      </c>
      <c r="Y30" s="145">
        <f t="shared" si="6"/>
        <v>0</v>
      </c>
      <c r="Z30" s="145">
        <f t="shared" si="7"/>
        <v>0</v>
      </c>
      <c r="AA30" s="164"/>
      <c r="AB30" s="145">
        <f t="shared" si="8"/>
        <v>0</v>
      </c>
      <c r="AC30" s="145">
        <f t="shared" si="16"/>
        <v>0</v>
      </c>
      <c r="AD30" s="145">
        <f t="shared" si="17"/>
        <v>0</v>
      </c>
      <c r="AE30" s="145">
        <f t="shared" si="18"/>
        <v>0</v>
      </c>
      <c r="AF30" s="145">
        <f t="shared" si="19"/>
        <v>0</v>
      </c>
      <c r="AG30" s="145">
        <f t="shared" si="9"/>
        <v>0</v>
      </c>
    </row>
    <row r="31" spans="1:33" s="135" customFormat="1" ht="12.75" customHeight="1">
      <c r="A31" s="140">
        <v>19</v>
      </c>
      <c r="B31" s="143" t="s">
        <v>273</v>
      </c>
      <c r="C31" s="143" t="s">
        <v>274</v>
      </c>
      <c r="D31" s="139" t="s">
        <v>275</v>
      </c>
      <c r="E31" s="140" t="s">
        <v>208</v>
      </c>
      <c r="F31" s="144">
        <v>146.28</v>
      </c>
      <c r="G31" s="145">
        <v>8.4405000000000001</v>
      </c>
      <c r="H31" s="1">
        <f t="shared" si="15"/>
        <v>8.4405000000000001</v>
      </c>
      <c r="I31" s="145"/>
      <c r="J31" s="145">
        <v>8.5000000000000006E-2</v>
      </c>
      <c r="K31" s="164"/>
      <c r="L31" s="168"/>
      <c r="M31" s="168"/>
      <c r="N31" s="168"/>
      <c r="O31" s="168"/>
      <c r="P31" s="145">
        <f t="shared" si="1"/>
        <v>0</v>
      </c>
      <c r="Q31" s="145"/>
      <c r="R31" s="145">
        <f t="shared" si="3"/>
        <v>0</v>
      </c>
      <c r="S31" s="168"/>
      <c r="T31" s="168"/>
      <c r="U31" s="168"/>
      <c r="V31" s="145">
        <f t="shared" si="4"/>
        <v>0</v>
      </c>
      <c r="W31" s="145"/>
      <c r="X31" s="145">
        <f t="shared" si="5"/>
        <v>0</v>
      </c>
      <c r="Y31" s="145">
        <f t="shared" si="6"/>
        <v>0</v>
      </c>
      <c r="Z31" s="145">
        <f t="shared" si="7"/>
        <v>0</v>
      </c>
      <c r="AA31" s="164"/>
      <c r="AB31" s="145">
        <f t="shared" si="8"/>
        <v>0</v>
      </c>
      <c r="AC31" s="145">
        <f t="shared" si="16"/>
        <v>0</v>
      </c>
      <c r="AD31" s="145">
        <f t="shared" si="17"/>
        <v>0</v>
      </c>
      <c r="AE31" s="145">
        <f t="shared" si="18"/>
        <v>0</v>
      </c>
      <c r="AF31" s="145">
        <f t="shared" si="19"/>
        <v>0</v>
      </c>
      <c r="AG31" s="145">
        <f t="shared" si="9"/>
        <v>0</v>
      </c>
    </row>
    <row r="32" spans="1:33" s="135" customFormat="1" ht="12.75" customHeight="1">
      <c r="A32" s="140">
        <v>20</v>
      </c>
      <c r="B32" s="143" t="s">
        <v>276</v>
      </c>
      <c r="C32" s="143" t="s">
        <v>277</v>
      </c>
      <c r="D32" s="139" t="s">
        <v>278</v>
      </c>
      <c r="E32" s="140" t="s">
        <v>208</v>
      </c>
      <c r="F32" s="144">
        <v>47.49</v>
      </c>
      <c r="G32" s="145">
        <v>1.9635</v>
      </c>
      <c r="H32" s="1">
        <f t="shared" si="15"/>
        <v>1.9635</v>
      </c>
      <c r="I32" s="145"/>
      <c r="J32" s="145">
        <v>6.8000000000000005E-2</v>
      </c>
      <c r="K32" s="164"/>
      <c r="L32" s="168"/>
      <c r="M32" s="168"/>
      <c r="N32" s="168"/>
      <c r="O32" s="168"/>
      <c r="P32" s="145">
        <f t="shared" si="1"/>
        <v>0</v>
      </c>
      <c r="Q32" s="145"/>
      <c r="R32" s="145">
        <f t="shared" si="3"/>
        <v>0</v>
      </c>
      <c r="S32" s="168"/>
      <c r="T32" s="168"/>
      <c r="U32" s="168"/>
      <c r="V32" s="145">
        <f t="shared" si="4"/>
        <v>0</v>
      </c>
      <c r="W32" s="145"/>
      <c r="X32" s="145">
        <f t="shared" si="5"/>
        <v>0</v>
      </c>
      <c r="Y32" s="145">
        <f t="shared" si="6"/>
        <v>0</v>
      </c>
      <c r="Z32" s="145">
        <f t="shared" si="7"/>
        <v>0</v>
      </c>
      <c r="AA32" s="164"/>
      <c r="AB32" s="145">
        <f t="shared" si="8"/>
        <v>0</v>
      </c>
      <c r="AC32" s="145">
        <f t="shared" si="16"/>
        <v>0</v>
      </c>
      <c r="AD32" s="145">
        <f t="shared" si="17"/>
        <v>0</v>
      </c>
      <c r="AE32" s="145">
        <f t="shared" si="18"/>
        <v>0</v>
      </c>
      <c r="AF32" s="145">
        <f t="shared" si="19"/>
        <v>0</v>
      </c>
      <c r="AG32" s="145">
        <f t="shared" si="9"/>
        <v>0</v>
      </c>
    </row>
    <row r="33" spans="1:33" s="135" customFormat="1" ht="12.75" customHeight="1">
      <c r="A33" s="140">
        <v>21</v>
      </c>
      <c r="B33" s="143" t="s">
        <v>279</v>
      </c>
      <c r="C33" s="143" t="s">
        <v>280</v>
      </c>
      <c r="D33" s="139" t="s">
        <v>281</v>
      </c>
      <c r="E33" s="140" t="s">
        <v>208</v>
      </c>
      <c r="F33" s="144">
        <v>55.2</v>
      </c>
      <c r="G33" s="145">
        <v>20.247</v>
      </c>
      <c r="H33" s="1">
        <f t="shared" si="15"/>
        <v>20.247</v>
      </c>
      <c r="I33" s="145"/>
      <c r="J33" s="145">
        <v>0.73099999999999998</v>
      </c>
      <c r="K33" s="164"/>
      <c r="L33" s="168"/>
      <c r="M33" s="168"/>
      <c r="N33" s="168"/>
      <c r="O33" s="168"/>
      <c r="P33" s="145">
        <f t="shared" si="1"/>
        <v>0</v>
      </c>
      <c r="Q33" s="148"/>
      <c r="R33" s="145">
        <f t="shared" si="3"/>
        <v>0</v>
      </c>
      <c r="S33" s="168"/>
      <c r="T33" s="168"/>
      <c r="U33" s="168"/>
      <c r="V33" s="145">
        <f t="shared" si="4"/>
        <v>0</v>
      </c>
      <c r="W33" s="145"/>
      <c r="X33" s="145">
        <f t="shared" si="5"/>
        <v>0</v>
      </c>
      <c r="Y33" s="145">
        <f t="shared" si="6"/>
        <v>0</v>
      </c>
      <c r="Z33" s="145">
        <f t="shared" si="7"/>
        <v>0</v>
      </c>
      <c r="AA33" s="164"/>
      <c r="AB33" s="145">
        <f t="shared" si="8"/>
        <v>0</v>
      </c>
      <c r="AC33" s="145">
        <f t="shared" si="16"/>
        <v>0</v>
      </c>
      <c r="AD33" s="145">
        <f t="shared" si="17"/>
        <v>0</v>
      </c>
      <c r="AE33" s="145">
        <f t="shared" si="18"/>
        <v>0</v>
      </c>
      <c r="AF33" s="145">
        <f t="shared" si="19"/>
        <v>0</v>
      </c>
      <c r="AG33" s="145">
        <f t="shared" si="9"/>
        <v>0</v>
      </c>
    </row>
    <row r="34" spans="1:33" s="135" customFormat="1" ht="12.75" customHeight="1">
      <c r="A34" s="140">
        <v>22</v>
      </c>
      <c r="B34" s="143" t="s">
        <v>282</v>
      </c>
      <c r="C34" s="143" t="s">
        <v>283</v>
      </c>
      <c r="D34" s="139" t="s">
        <v>284</v>
      </c>
      <c r="E34" s="140" t="s">
        <v>8</v>
      </c>
      <c r="F34" s="144">
        <v>277</v>
      </c>
      <c r="G34" s="145">
        <v>1.8955</v>
      </c>
      <c r="H34" s="1">
        <f t="shared" si="15"/>
        <v>1.8955</v>
      </c>
      <c r="I34" s="145"/>
      <c r="J34" s="145">
        <v>5.9499999999999997E-2</v>
      </c>
      <c r="K34" s="164"/>
      <c r="L34" s="168"/>
      <c r="M34" s="168"/>
      <c r="N34" s="168"/>
      <c r="O34" s="168"/>
      <c r="P34" s="145">
        <f t="shared" si="1"/>
        <v>0</v>
      </c>
      <c r="Q34" s="145"/>
      <c r="R34" s="145">
        <f t="shared" si="3"/>
        <v>0</v>
      </c>
      <c r="S34" s="168"/>
      <c r="T34" s="168"/>
      <c r="U34" s="168"/>
      <c r="V34" s="145">
        <f t="shared" si="4"/>
        <v>0</v>
      </c>
      <c r="W34" s="145"/>
      <c r="X34" s="145">
        <f t="shared" si="5"/>
        <v>0</v>
      </c>
      <c r="Y34" s="145">
        <f t="shared" si="6"/>
        <v>0</v>
      </c>
      <c r="Z34" s="145">
        <f t="shared" si="7"/>
        <v>0</v>
      </c>
      <c r="AA34" s="164"/>
      <c r="AB34" s="145">
        <f t="shared" si="8"/>
        <v>0</v>
      </c>
      <c r="AC34" s="145">
        <f t="shared" si="16"/>
        <v>0</v>
      </c>
      <c r="AD34" s="145">
        <f t="shared" si="17"/>
        <v>0</v>
      </c>
      <c r="AE34" s="145">
        <f t="shared" si="18"/>
        <v>0</v>
      </c>
      <c r="AF34" s="145">
        <f t="shared" si="19"/>
        <v>0</v>
      </c>
      <c r="AG34" s="145">
        <f t="shared" si="9"/>
        <v>0</v>
      </c>
    </row>
    <row r="35" spans="1:33" s="135" customFormat="1" ht="12.75" customHeight="1">
      <c r="A35" s="140">
        <v>23</v>
      </c>
      <c r="B35" s="143" t="s">
        <v>285</v>
      </c>
      <c r="C35" s="143" t="s">
        <v>286</v>
      </c>
      <c r="D35" s="141" t="s">
        <v>287</v>
      </c>
      <c r="E35" s="140" t="s">
        <v>208</v>
      </c>
      <c r="F35" s="144">
        <v>440.34</v>
      </c>
      <c r="G35" s="145">
        <v>27.174499999999998</v>
      </c>
      <c r="H35" s="1">
        <f t="shared" si="15"/>
        <v>27.174499999999998</v>
      </c>
      <c r="I35" s="145"/>
      <c r="J35" s="145">
        <v>0.34</v>
      </c>
      <c r="K35" s="164"/>
      <c r="L35" s="168"/>
      <c r="M35" s="168"/>
      <c r="N35" s="168"/>
      <c r="O35" s="168"/>
      <c r="P35" s="145">
        <f t="shared" si="1"/>
        <v>0</v>
      </c>
      <c r="Q35" s="145"/>
      <c r="R35" s="145">
        <f t="shared" si="3"/>
        <v>0</v>
      </c>
      <c r="S35" s="168"/>
      <c r="T35" s="168"/>
      <c r="U35" s="168"/>
      <c r="V35" s="145">
        <f t="shared" si="4"/>
        <v>0</v>
      </c>
      <c r="W35" s="145"/>
      <c r="X35" s="145">
        <f t="shared" si="5"/>
        <v>0</v>
      </c>
      <c r="Y35" s="145">
        <f t="shared" si="6"/>
        <v>0</v>
      </c>
      <c r="Z35" s="145">
        <f t="shared" si="7"/>
        <v>0</v>
      </c>
      <c r="AA35" s="164"/>
      <c r="AB35" s="145">
        <f t="shared" si="8"/>
        <v>0</v>
      </c>
      <c r="AC35" s="145">
        <f t="shared" si="16"/>
        <v>0</v>
      </c>
      <c r="AD35" s="145">
        <f t="shared" si="17"/>
        <v>0</v>
      </c>
      <c r="AE35" s="145">
        <f t="shared" si="18"/>
        <v>0</v>
      </c>
      <c r="AF35" s="145">
        <f t="shared" si="19"/>
        <v>0</v>
      </c>
      <c r="AG35" s="145">
        <f t="shared" si="9"/>
        <v>0</v>
      </c>
    </row>
    <row r="36" spans="1:33" s="135" customFormat="1" ht="12.75" customHeight="1">
      <c r="A36" s="140">
        <v>24</v>
      </c>
      <c r="B36" s="143" t="s">
        <v>288</v>
      </c>
      <c r="C36" s="143" t="s">
        <v>289</v>
      </c>
      <c r="D36" s="139" t="s">
        <v>290</v>
      </c>
      <c r="E36" s="140" t="s">
        <v>8</v>
      </c>
      <c r="F36" s="144">
        <v>17.54</v>
      </c>
      <c r="G36" s="145">
        <v>30.345000000000002</v>
      </c>
      <c r="H36" s="1">
        <f t="shared" si="15"/>
        <v>30.345000000000002</v>
      </c>
      <c r="I36" s="145"/>
      <c r="J36" s="145">
        <v>0.85</v>
      </c>
      <c r="K36" s="164"/>
      <c r="L36" s="168"/>
      <c r="M36" s="168"/>
      <c r="N36" s="168"/>
      <c r="O36" s="168"/>
      <c r="P36" s="145">
        <f t="shared" si="1"/>
        <v>0</v>
      </c>
      <c r="Q36" s="145"/>
      <c r="R36" s="145">
        <f t="shared" si="3"/>
        <v>0</v>
      </c>
      <c r="S36" s="168"/>
      <c r="T36" s="168"/>
      <c r="U36" s="168"/>
      <c r="V36" s="145">
        <f t="shared" si="4"/>
        <v>0</v>
      </c>
      <c r="W36" s="145"/>
      <c r="X36" s="145">
        <f t="shared" si="5"/>
        <v>0</v>
      </c>
      <c r="Y36" s="145">
        <f t="shared" si="6"/>
        <v>0</v>
      </c>
      <c r="Z36" s="145">
        <f t="shared" si="7"/>
        <v>0</v>
      </c>
      <c r="AA36" s="164"/>
      <c r="AB36" s="145">
        <f t="shared" si="8"/>
        <v>0</v>
      </c>
      <c r="AC36" s="145">
        <f t="shared" si="16"/>
        <v>0</v>
      </c>
      <c r="AD36" s="145">
        <f t="shared" si="17"/>
        <v>0</v>
      </c>
      <c r="AE36" s="145">
        <f t="shared" si="18"/>
        <v>0</v>
      </c>
      <c r="AF36" s="145">
        <f t="shared" si="19"/>
        <v>0</v>
      </c>
      <c r="AG36" s="145">
        <f t="shared" si="9"/>
        <v>0</v>
      </c>
    </row>
    <row r="37" spans="1:33" s="135" customFormat="1" ht="12.75" customHeight="1">
      <c r="A37" s="136"/>
      <c r="B37" s="143" t="s">
        <v>291</v>
      </c>
      <c r="C37" s="143" t="s">
        <v>202</v>
      </c>
      <c r="D37" s="141" t="s">
        <v>292</v>
      </c>
      <c r="E37" s="140" t="s">
        <v>202</v>
      </c>
      <c r="F37" s="141" t="s">
        <v>202</v>
      </c>
      <c r="G37" s="141"/>
      <c r="H37" s="141"/>
      <c r="I37" s="141"/>
      <c r="J37" s="145">
        <v>0</v>
      </c>
      <c r="K37" s="164"/>
      <c r="L37" s="148"/>
      <c r="M37" s="148"/>
      <c r="N37" s="148"/>
      <c r="O37" s="148"/>
      <c r="P37" s="145">
        <f t="shared" si="1"/>
        <v>0</v>
      </c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64"/>
      <c r="AB37" s="141"/>
      <c r="AC37" s="145"/>
      <c r="AD37" s="141"/>
      <c r="AE37" s="141"/>
      <c r="AF37" s="141"/>
      <c r="AG37" s="145"/>
    </row>
    <row r="38" spans="1:33" s="135" customFormat="1" ht="12.75" customHeight="1">
      <c r="A38" s="140">
        <v>25</v>
      </c>
      <c r="B38" s="143" t="s">
        <v>293</v>
      </c>
      <c r="C38" s="143" t="s">
        <v>294</v>
      </c>
      <c r="D38" s="141" t="s">
        <v>295</v>
      </c>
      <c r="E38" s="140" t="s">
        <v>208</v>
      </c>
      <c r="F38" s="144">
        <v>223.44</v>
      </c>
      <c r="G38" s="145">
        <v>38.232999999999997</v>
      </c>
      <c r="H38" s="1">
        <f t="shared" ref="H38:H39" si="20">G38*(1-$H$3)</f>
        <v>38.232999999999997</v>
      </c>
      <c r="I38" s="145"/>
      <c r="J38" s="145">
        <v>0.38250000000000001</v>
      </c>
      <c r="K38" s="164"/>
      <c r="L38" s="168"/>
      <c r="M38" s="168"/>
      <c r="N38" s="168"/>
      <c r="O38" s="168"/>
      <c r="P38" s="145">
        <f t="shared" si="1"/>
        <v>0</v>
      </c>
      <c r="Q38" s="145"/>
      <c r="R38" s="145">
        <f t="shared" si="3"/>
        <v>0</v>
      </c>
      <c r="S38" s="168"/>
      <c r="T38" s="168"/>
      <c r="U38" s="168"/>
      <c r="V38" s="145">
        <f t="shared" si="4"/>
        <v>0</v>
      </c>
      <c r="W38" s="145"/>
      <c r="X38" s="145">
        <f t="shared" si="5"/>
        <v>0</v>
      </c>
      <c r="Y38" s="145">
        <f t="shared" si="6"/>
        <v>0</v>
      </c>
      <c r="Z38" s="145">
        <f t="shared" si="7"/>
        <v>0</v>
      </c>
      <c r="AA38" s="164"/>
      <c r="AB38" s="145">
        <f t="shared" si="8"/>
        <v>0</v>
      </c>
      <c r="AC38" s="145">
        <f>R38*F38</f>
        <v>0</v>
      </c>
      <c r="AD38" s="145">
        <f>(S38+T38+U38)*F38</f>
        <v>0</v>
      </c>
      <c r="AE38" s="145">
        <f>X38*F38</f>
        <v>0</v>
      </c>
      <c r="AF38" s="145">
        <f>Y38*F38</f>
        <v>0</v>
      </c>
      <c r="AG38" s="145">
        <f t="shared" si="9"/>
        <v>0</v>
      </c>
    </row>
    <row r="39" spans="1:33" s="135" customFormat="1" ht="12.75" customHeight="1">
      <c r="A39" s="140">
        <v>26</v>
      </c>
      <c r="B39" s="143" t="s">
        <v>296</v>
      </c>
      <c r="C39" s="143" t="s">
        <v>297</v>
      </c>
      <c r="D39" s="139" t="s">
        <v>298</v>
      </c>
      <c r="E39" s="140" t="s">
        <v>8</v>
      </c>
      <c r="F39" s="144">
        <v>251.81</v>
      </c>
      <c r="G39" s="145">
        <v>17.569500000000001</v>
      </c>
      <c r="H39" s="1">
        <f t="shared" si="20"/>
        <v>17.569500000000001</v>
      </c>
      <c r="I39" s="145"/>
      <c r="J39" s="145">
        <v>0.29749999999999999</v>
      </c>
      <c r="K39" s="164"/>
      <c r="L39" s="168"/>
      <c r="M39" s="168"/>
      <c r="N39" s="168"/>
      <c r="O39" s="168"/>
      <c r="P39" s="145">
        <f t="shared" si="1"/>
        <v>0</v>
      </c>
      <c r="Q39" s="145"/>
      <c r="R39" s="145">
        <f t="shared" si="3"/>
        <v>0</v>
      </c>
      <c r="S39" s="168"/>
      <c r="T39" s="168"/>
      <c r="U39" s="168"/>
      <c r="V39" s="145">
        <f t="shared" si="4"/>
        <v>0</v>
      </c>
      <c r="W39" s="145"/>
      <c r="X39" s="145">
        <f t="shared" si="5"/>
        <v>0</v>
      </c>
      <c r="Y39" s="145">
        <f t="shared" si="6"/>
        <v>0</v>
      </c>
      <c r="Z39" s="145">
        <f t="shared" si="7"/>
        <v>0</v>
      </c>
      <c r="AA39" s="164"/>
      <c r="AB39" s="145">
        <f t="shared" si="8"/>
        <v>0</v>
      </c>
      <c r="AC39" s="145">
        <f>R39*F39</f>
        <v>0</v>
      </c>
      <c r="AD39" s="145">
        <f>(S39+T39+U39)*F39</f>
        <v>0</v>
      </c>
      <c r="AE39" s="145">
        <f>X39*F39</f>
        <v>0</v>
      </c>
      <c r="AF39" s="145">
        <f>Y39*F39</f>
        <v>0</v>
      </c>
      <c r="AG39" s="145">
        <f t="shared" si="9"/>
        <v>0</v>
      </c>
    </row>
    <row r="40" spans="1:33" s="135" customFormat="1" ht="12.75" customHeight="1">
      <c r="A40" s="136"/>
      <c r="B40" s="143" t="s">
        <v>299</v>
      </c>
      <c r="C40" s="138"/>
      <c r="D40" s="141" t="s">
        <v>300</v>
      </c>
      <c r="E40" s="140" t="s">
        <v>202</v>
      </c>
      <c r="F40" s="141" t="s">
        <v>202</v>
      </c>
      <c r="G40" s="141"/>
      <c r="H40" s="141"/>
      <c r="I40" s="141"/>
      <c r="J40" s="145">
        <v>0</v>
      </c>
      <c r="K40" s="164"/>
      <c r="L40" s="145"/>
      <c r="M40" s="145"/>
      <c r="N40" s="145"/>
      <c r="O40" s="145"/>
      <c r="P40" s="145">
        <f t="shared" si="1"/>
        <v>0</v>
      </c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64"/>
      <c r="AB40" s="141"/>
      <c r="AC40" s="145"/>
      <c r="AD40" s="141"/>
      <c r="AE40" s="141"/>
      <c r="AF40" s="141"/>
      <c r="AG40" s="145"/>
    </row>
    <row r="41" spans="1:33" s="135" customFormat="1" ht="12.75" customHeight="1">
      <c r="A41" s="140">
        <v>27</v>
      </c>
      <c r="B41" s="143" t="s">
        <v>301</v>
      </c>
      <c r="C41" s="143" t="s">
        <v>302</v>
      </c>
      <c r="D41" s="141" t="s">
        <v>303</v>
      </c>
      <c r="E41" s="140" t="s">
        <v>208</v>
      </c>
      <c r="F41" s="144">
        <v>390.25</v>
      </c>
      <c r="G41" s="145">
        <v>39.346499999999999</v>
      </c>
      <c r="H41" s="1">
        <f t="shared" ref="H41:H43" si="21">G41*(1-$H$3)</f>
        <v>39.346499999999999</v>
      </c>
      <c r="I41" s="145"/>
      <c r="J41" s="145">
        <v>0.47600000000000003</v>
      </c>
      <c r="K41" s="164"/>
      <c r="L41" s="168"/>
      <c r="M41" s="168"/>
      <c r="N41" s="168"/>
      <c r="O41" s="168"/>
      <c r="P41" s="145">
        <f t="shared" si="1"/>
        <v>0</v>
      </c>
      <c r="Q41" s="145"/>
      <c r="R41" s="145">
        <f t="shared" si="3"/>
        <v>0</v>
      </c>
      <c r="S41" s="168"/>
      <c r="T41" s="168"/>
      <c r="U41" s="168"/>
      <c r="V41" s="145">
        <f t="shared" si="4"/>
        <v>0</v>
      </c>
      <c r="W41" s="145"/>
      <c r="X41" s="145">
        <f t="shared" si="5"/>
        <v>0</v>
      </c>
      <c r="Y41" s="145">
        <f t="shared" si="6"/>
        <v>0</v>
      </c>
      <c r="Z41" s="145">
        <f t="shared" si="7"/>
        <v>0</v>
      </c>
      <c r="AA41" s="164"/>
      <c r="AB41" s="145">
        <f t="shared" si="8"/>
        <v>0</v>
      </c>
      <c r="AC41" s="145">
        <f>R41*F41</f>
        <v>0</v>
      </c>
      <c r="AD41" s="145">
        <f>(S41+T41+U41)*F41</f>
        <v>0</v>
      </c>
      <c r="AE41" s="145">
        <f>X41*F41</f>
        <v>0</v>
      </c>
      <c r="AF41" s="145">
        <f>Y41*F41</f>
        <v>0</v>
      </c>
      <c r="AG41" s="145">
        <f t="shared" si="9"/>
        <v>0</v>
      </c>
    </row>
    <row r="42" spans="1:33" s="135" customFormat="1" ht="12.75" customHeight="1">
      <c r="A42" s="140">
        <v>28</v>
      </c>
      <c r="B42" s="143" t="s">
        <v>304</v>
      </c>
      <c r="C42" s="143" t="s">
        <v>305</v>
      </c>
      <c r="D42" s="139" t="s">
        <v>306</v>
      </c>
      <c r="E42" s="140" t="s">
        <v>208</v>
      </c>
      <c r="F42" s="144">
        <v>390.25</v>
      </c>
      <c r="G42" s="145">
        <v>6.6044999999999998</v>
      </c>
      <c r="H42" s="1">
        <f t="shared" si="21"/>
        <v>6.6044999999999998</v>
      </c>
      <c r="I42" s="145"/>
      <c r="J42" s="145">
        <v>0.10199999999999999</v>
      </c>
      <c r="K42" s="164"/>
      <c r="L42" s="168"/>
      <c r="M42" s="168"/>
      <c r="N42" s="168"/>
      <c r="O42" s="168"/>
      <c r="P42" s="145">
        <f t="shared" si="1"/>
        <v>0</v>
      </c>
      <c r="Q42" s="145"/>
      <c r="R42" s="145">
        <f t="shared" si="3"/>
        <v>0</v>
      </c>
      <c r="S42" s="168"/>
      <c r="T42" s="168"/>
      <c r="U42" s="168"/>
      <c r="V42" s="145">
        <f t="shared" si="4"/>
        <v>0</v>
      </c>
      <c r="W42" s="145"/>
      <c r="X42" s="145">
        <f t="shared" si="5"/>
        <v>0</v>
      </c>
      <c r="Y42" s="145">
        <f t="shared" si="6"/>
        <v>0</v>
      </c>
      <c r="Z42" s="145">
        <f t="shared" si="7"/>
        <v>0</v>
      </c>
      <c r="AA42" s="164"/>
      <c r="AB42" s="145">
        <f t="shared" si="8"/>
        <v>0</v>
      </c>
      <c r="AC42" s="145">
        <f>R42*F42</f>
        <v>0</v>
      </c>
      <c r="AD42" s="145">
        <f>(S42+T42+U42)*F42</f>
        <v>0</v>
      </c>
      <c r="AE42" s="145">
        <f>X42*F42</f>
        <v>0</v>
      </c>
      <c r="AF42" s="145">
        <f>Y42*F42</f>
        <v>0</v>
      </c>
      <c r="AG42" s="145">
        <f t="shared" si="9"/>
        <v>0</v>
      </c>
    </row>
    <row r="43" spans="1:33" s="135" customFormat="1" ht="12.75" customHeight="1">
      <c r="A43" s="140">
        <v>29</v>
      </c>
      <c r="B43" s="143" t="s">
        <v>307</v>
      </c>
      <c r="C43" s="143" t="s">
        <v>308</v>
      </c>
      <c r="D43" s="139" t="s">
        <v>309</v>
      </c>
      <c r="E43" s="140" t="s">
        <v>208</v>
      </c>
      <c r="F43" s="144">
        <v>438.05</v>
      </c>
      <c r="G43" s="145">
        <v>5.5164999999999997</v>
      </c>
      <c r="H43" s="1">
        <f t="shared" si="21"/>
        <v>5.5164999999999997</v>
      </c>
      <c r="I43" s="145"/>
      <c r="J43" s="145">
        <v>0.11899999999999999</v>
      </c>
      <c r="K43" s="164"/>
      <c r="L43" s="168"/>
      <c r="M43" s="168"/>
      <c r="N43" s="168"/>
      <c r="O43" s="168"/>
      <c r="P43" s="145">
        <f t="shared" si="1"/>
        <v>0</v>
      </c>
      <c r="Q43" s="145"/>
      <c r="R43" s="145">
        <f t="shared" si="3"/>
        <v>0</v>
      </c>
      <c r="S43" s="168"/>
      <c r="T43" s="168"/>
      <c r="U43" s="168"/>
      <c r="V43" s="145">
        <f t="shared" si="4"/>
        <v>0</v>
      </c>
      <c r="W43" s="145"/>
      <c r="X43" s="145">
        <f t="shared" si="5"/>
        <v>0</v>
      </c>
      <c r="Y43" s="145">
        <f t="shared" si="6"/>
        <v>0</v>
      </c>
      <c r="Z43" s="145">
        <f t="shared" si="7"/>
        <v>0</v>
      </c>
      <c r="AA43" s="164"/>
      <c r="AB43" s="145">
        <f t="shared" si="8"/>
        <v>0</v>
      </c>
      <c r="AC43" s="145">
        <f>R43*F43</f>
        <v>0</v>
      </c>
      <c r="AD43" s="145">
        <f>(S43+T43+U43)*F43</f>
        <v>0</v>
      </c>
      <c r="AE43" s="145">
        <f>X43*F43</f>
        <v>0</v>
      </c>
      <c r="AF43" s="145">
        <f>Y43*F43</f>
        <v>0</v>
      </c>
      <c r="AG43" s="145">
        <f t="shared" si="9"/>
        <v>0</v>
      </c>
    </row>
    <row r="44" spans="1:33" s="135" customFormat="1" ht="12.75" customHeight="1">
      <c r="A44" s="136"/>
      <c r="B44" s="143" t="s">
        <v>310</v>
      </c>
      <c r="C44" s="138"/>
      <c r="D44" s="139" t="s">
        <v>311</v>
      </c>
      <c r="E44" s="140" t="s">
        <v>202</v>
      </c>
      <c r="F44" s="141" t="s">
        <v>202</v>
      </c>
      <c r="G44" s="141"/>
      <c r="H44" s="141"/>
      <c r="I44" s="141"/>
      <c r="J44" s="145">
        <v>0</v>
      </c>
      <c r="K44" s="164"/>
      <c r="L44" s="145"/>
      <c r="M44" s="145"/>
      <c r="N44" s="145"/>
      <c r="O44" s="145"/>
      <c r="P44" s="145">
        <f t="shared" si="1"/>
        <v>0</v>
      </c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64"/>
      <c r="AB44" s="141"/>
      <c r="AC44" s="145"/>
      <c r="AD44" s="141"/>
      <c r="AE44" s="141"/>
      <c r="AF44" s="141"/>
      <c r="AG44" s="145"/>
    </row>
    <row r="45" spans="1:33" s="135" customFormat="1" ht="12.75" customHeight="1">
      <c r="A45" s="140">
        <v>30</v>
      </c>
      <c r="B45" s="143" t="s">
        <v>312</v>
      </c>
      <c r="C45" s="143" t="s">
        <v>313</v>
      </c>
      <c r="D45" s="141" t="s">
        <v>314</v>
      </c>
      <c r="E45" s="140" t="s">
        <v>208</v>
      </c>
      <c r="F45" s="144">
        <v>108.09</v>
      </c>
      <c r="G45" s="145">
        <v>35.028500000000001</v>
      </c>
      <c r="H45" s="1">
        <f t="shared" ref="H45" si="22">G45*(1-$H$3)</f>
        <v>35.028500000000001</v>
      </c>
      <c r="I45" s="145"/>
      <c r="J45" s="145">
        <v>0.42499999999999999</v>
      </c>
      <c r="K45" s="164"/>
      <c r="L45" s="168"/>
      <c r="M45" s="168"/>
      <c r="N45" s="168"/>
      <c r="O45" s="168"/>
      <c r="P45" s="145">
        <f t="shared" si="1"/>
        <v>0</v>
      </c>
      <c r="Q45" s="145"/>
      <c r="R45" s="145">
        <f t="shared" si="3"/>
        <v>0</v>
      </c>
      <c r="S45" s="168"/>
      <c r="T45" s="168"/>
      <c r="U45" s="168"/>
      <c r="V45" s="145">
        <f t="shared" si="4"/>
        <v>0</v>
      </c>
      <c r="W45" s="145"/>
      <c r="X45" s="145">
        <f t="shared" si="5"/>
        <v>0</v>
      </c>
      <c r="Y45" s="145">
        <f t="shared" si="6"/>
        <v>0</v>
      </c>
      <c r="Z45" s="145">
        <f t="shared" si="7"/>
        <v>0</v>
      </c>
      <c r="AA45" s="164"/>
      <c r="AB45" s="145">
        <f t="shared" si="8"/>
        <v>0</v>
      </c>
      <c r="AC45" s="145">
        <f>R45*F45</f>
        <v>0</v>
      </c>
      <c r="AD45" s="145">
        <f>(S45+T45+U45)*F45</f>
        <v>0</v>
      </c>
      <c r="AE45" s="145">
        <f>X45*F45</f>
        <v>0</v>
      </c>
      <c r="AF45" s="145">
        <f>Y45*F45</f>
        <v>0</v>
      </c>
      <c r="AG45" s="145">
        <f t="shared" si="9"/>
        <v>0</v>
      </c>
    </row>
    <row r="46" spans="1:33" s="135" customFormat="1" ht="12.75" customHeight="1">
      <c r="A46" s="136"/>
      <c r="B46" s="143" t="s">
        <v>315</v>
      </c>
      <c r="C46" s="138"/>
      <c r="D46" s="141" t="s">
        <v>316</v>
      </c>
      <c r="E46" s="140" t="s">
        <v>202</v>
      </c>
      <c r="F46" s="141" t="s">
        <v>202</v>
      </c>
      <c r="G46" s="141"/>
      <c r="H46" s="141"/>
      <c r="I46" s="141"/>
      <c r="J46" s="145">
        <v>0</v>
      </c>
      <c r="K46" s="164"/>
      <c r="L46" s="145"/>
      <c r="M46" s="145"/>
      <c r="N46" s="145"/>
      <c r="O46" s="145"/>
      <c r="P46" s="145">
        <f t="shared" si="1"/>
        <v>0</v>
      </c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64"/>
      <c r="AB46" s="141"/>
      <c r="AC46" s="145"/>
      <c r="AD46" s="141"/>
      <c r="AE46" s="141"/>
      <c r="AF46" s="141"/>
      <c r="AG46" s="145"/>
    </row>
    <row r="47" spans="1:33" s="135" customFormat="1" ht="12.75" customHeight="1">
      <c r="A47" s="140">
        <v>31</v>
      </c>
      <c r="B47" s="143" t="s">
        <v>317</v>
      </c>
      <c r="C47" s="143" t="s">
        <v>318</v>
      </c>
      <c r="D47" s="141" t="s">
        <v>319</v>
      </c>
      <c r="E47" s="140" t="s">
        <v>208</v>
      </c>
      <c r="F47" s="144">
        <v>239.7</v>
      </c>
      <c r="G47" s="145">
        <v>37.875999999999998</v>
      </c>
      <c r="H47" s="1">
        <f t="shared" ref="H47" si="23">G47*(1-$H$3)</f>
        <v>37.875999999999998</v>
      </c>
      <c r="I47" s="145"/>
      <c r="J47" s="145">
        <v>0.29749999999999999</v>
      </c>
      <c r="K47" s="164"/>
      <c r="L47" s="168"/>
      <c r="M47" s="168"/>
      <c r="N47" s="168"/>
      <c r="O47" s="168"/>
      <c r="P47" s="145">
        <f t="shared" si="1"/>
        <v>0</v>
      </c>
      <c r="Q47" s="145"/>
      <c r="R47" s="145">
        <f t="shared" si="3"/>
        <v>0</v>
      </c>
      <c r="S47" s="168"/>
      <c r="T47" s="168"/>
      <c r="U47" s="168"/>
      <c r="V47" s="145">
        <f t="shared" si="4"/>
        <v>0</v>
      </c>
      <c r="W47" s="145"/>
      <c r="X47" s="145">
        <f t="shared" si="5"/>
        <v>0</v>
      </c>
      <c r="Y47" s="145">
        <f t="shared" si="6"/>
        <v>0</v>
      </c>
      <c r="Z47" s="145">
        <f t="shared" si="7"/>
        <v>0</v>
      </c>
      <c r="AA47" s="164"/>
      <c r="AB47" s="145">
        <f t="shared" si="8"/>
        <v>0</v>
      </c>
      <c r="AC47" s="145">
        <f>R47*F47</f>
        <v>0</v>
      </c>
      <c r="AD47" s="145">
        <f>(S47+T47+U47)*F47</f>
        <v>0</v>
      </c>
      <c r="AE47" s="145">
        <f>X47*F47</f>
        <v>0</v>
      </c>
      <c r="AF47" s="145">
        <f>Y47*F47</f>
        <v>0</v>
      </c>
      <c r="AG47" s="145">
        <f t="shared" si="9"/>
        <v>0</v>
      </c>
    </row>
    <row r="48" spans="1:33" s="135" customFormat="1" ht="12.75" customHeight="1">
      <c r="A48" s="136"/>
      <c r="B48" s="143" t="s">
        <v>320</v>
      </c>
      <c r="C48" s="138"/>
      <c r="D48" s="141" t="s">
        <v>321</v>
      </c>
      <c r="E48" s="140" t="s">
        <v>202</v>
      </c>
      <c r="F48" s="141" t="s">
        <v>202</v>
      </c>
      <c r="G48" s="141"/>
      <c r="H48" s="141"/>
      <c r="I48" s="141"/>
      <c r="J48" s="145">
        <v>0</v>
      </c>
      <c r="K48" s="164"/>
      <c r="L48" s="145"/>
      <c r="M48" s="145"/>
      <c r="N48" s="145"/>
      <c r="O48" s="145"/>
      <c r="P48" s="145">
        <f t="shared" si="1"/>
        <v>0</v>
      </c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64"/>
      <c r="AB48" s="141"/>
      <c r="AC48" s="145"/>
      <c r="AD48" s="141"/>
      <c r="AE48" s="141"/>
      <c r="AF48" s="141"/>
      <c r="AG48" s="145"/>
    </row>
    <row r="49" spans="1:33" s="135" customFormat="1" ht="12.75" customHeight="1">
      <c r="A49" s="140">
        <v>32</v>
      </c>
      <c r="B49" s="143" t="s">
        <v>322</v>
      </c>
      <c r="C49" s="143" t="s">
        <v>323</v>
      </c>
      <c r="D49" s="141" t="s">
        <v>7</v>
      </c>
      <c r="E49" s="140" t="s">
        <v>8</v>
      </c>
      <c r="F49" s="144">
        <v>122.38</v>
      </c>
      <c r="G49" s="145">
        <v>14.297000000000001</v>
      </c>
      <c r="H49" s="1">
        <f t="shared" ref="H49:H57" si="24">G49*(1-$H$3)</f>
        <v>14.297000000000001</v>
      </c>
      <c r="I49" s="145"/>
      <c r="J49" s="145">
        <v>0.13600000000000001</v>
      </c>
      <c r="K49" s="164"/>
      <c r="L49" s="168"/>
      <c r="M49" s="168"/>
      <c r="N49" s="168"/>
      <c r="O49" s="168"/>
      <c r="P49" s="145">
        <f t="shared" si="1"/>
        <v>0</v>
      </c>
      <c r="Q49" s="145"/>
      <c r="R49" s="145">
        <f t="shared" si="3"/>
        <v>0</v>
      </c>
      <c r="S49" s="168"/>
      <c r="T49" s="168"/>
      <c r="U49" s="168"/>
      <c r="V49" s="145">
        <f t="shared" si="4"/>
        <v>0</v>
      </c>
      <c r="W49" s="145"/>
      <c r="X49" s="145">
        <f t="shared" si="5"/>
        <v>0</v>
      </c>
      <c r="Y49" s="145">
        <f t="shared" si="6"/>
        <v>0</v>
      </c>
      <c r="Z49" s="145">
        <f t="shared" si="7"/>
        <v>0</v>
      </c>
      <c r="AA49" s="164"/>
      <c r="AB49" s="145">
        <f t="shared" si="8"/>
        <v>0</v>
      </c>
      <c r="AC49" s="145">
        <f t="shared" ref="AC49:AC57" si="25">R49*F49</f>
        <v>0</v>
      </c>
      <c r="AD49" s="145">
        <f t="shared" ref="AD49:AD57" si="26">(S49+T49+U49)*F49</f>
        <v>0</v>
      </c>
      <c r="AE49" s="145">
        <f t="shared" ref="AE49:AE57" si="27">X49*F49</f>
        <v>0</v>
      </c>
      <c r="AF49" s="145">
        <f t="shared" ref="AF49:AF57" si="28">Y49*F49</f>
        <v>0</v>
      </c>
      <c r="AG49" s="145">
        <f t="shared" si="9"/>
        <v>0</v>
      </c>
    </row>
    <row r="50" spans="1:33" s="135" customFormat="1" ht="12.75" customHeight="1">
      <c r="A50" s="140">
        <v>33</v>
      </c>
      <c r="B50" s="143" t="s">
        <v>324</v>
      </c>
      <c r="C50" s="143" t="s">
        <v>325</v>
      </c>
      <c r="D50" s="139" t="s">
        <v>326</v>
      </c>
      <c r="E50" s="140" t="s">
        <v>8</v>
      </c>
      <c r="F50" s="144">
        <v>52.25</v>
      </c>
      <c r="G50" s="145">
        <v>4.4880000000000004</v>
      </c>
      <c r="H50" s="1">
        <f t="shared" si="24"/>
        <v>4.4880000000000004</v>
      </c>
      <c r="I50" s="145"/>
      <c r="J50" s="145">
        <v>8.5000000000000006E-2</v>
      </c>
      <c r="K50" s="164"/>
      <c r="L50" s="168"/>
      <c r="M50" s="168"/>
      <c r="N50" s="168"/>
      <c r="O50" s="168"/>
      <c r="P50" s="145">
        <f t="shared" si="1"/>
        <v>0</v>
      </c>
      <c r="Q50" s="145"/>
      <c r="R50" s="145">
        <f t="shared" si="3"/>
        <v>0</v>
      </c>
      <c r="S50" s="168"/>
      <c r="T50" s="168"/>
      <c r="U50" s="168"/>
      <c r="V50" s="145">
        <f t="shared" si="4"/>
        <v>0</v>
      </c>
      <c r="W50" s="145"/>
      <c r="X50" s="145">
        <f t="shared" si="5"/>
        <v>0</v>
      </c>
      <c r="Y50" s="145">
        <f t="shared" si="6"/>
        <v>0</v>
      </c>
      <c r="Z50" s="145">
        <f t="shared" si="7"/>
        <v>0</v>
      </c>
      <c r="AA50" s="164"/>
      <c r="AB50" s="145">
        <f t="shared" si="8"/>
        <v>0</v>
      </c>
      <c r="AC50" s="145">
        <f t="shared" si="25"/>
        <v>0</v>
      </c>
      <c r="AD50" s="145">
        <f t="shared" si="26"/>
        <v>0</v>
      </c>
      <c r="AE50" s="145">
        <f t="shared" si="27"/>
        <v>0</v>
      </c>
      <c r="AF50" s="145">
        <f t="shared" si="28"/>
        <v>0</v>
      </c>
      <c r="AG50" s="145">
        <f t="shared" si="9"/>
        <v>0</v>
      </c>
    </row>
    <row r="51" spans="1:33" s="135" customFormat="1" ht="12.75" customHeight="1">
      <c r="A51" s="140">
        <v>34</v>
      </c>
      <c r="B51" s="143" t="s">
        <v>327</v>
      </c>
      <c r="C51" s="143" t="s">
        <v>328</v>
      </c>
      <c r="D51" s="141" t="s">
        <v>329</v>
      </c>
      <c r="E51" s="140" t="s">
        <v>208</v>
      </c>
      <c r="F51" s="144">
        <v>625.65</v>
      </c>
      <c r="G51" s="145">
        <v>2.3120000000000003</v>
      </c>
      <c r="H51" s="1">
        <f t="shared" si="24"/>
        <v>2.3120000000000003</v>
      </c>
      <c r="I51" s="145"/>
      <c r="J51" s="145">
        <v>8.5000000000000006E-2</v>
      </c>
      <c r="K51" s="164"/>
      <c r="L51" s="168"/>
      <c r="M51" s="168"/>
      <c r="N51" s="168"/>
      <c r="O51" s="168"/>
      <c r="P51" s="145">
        <f t="shared" si="1"/>
        <v>0</v>
      </c>
      <c r="Q51" s="145"/>
      <c r="R51" s="145">
        <f t="shared" si="3"/>
        <v>0</v>
      </c>
      <c r="S51" s="168"/>
      <c r="T51" s="168"/>
      <c r="U51" s="168"/>
      <c r="V51" s="145">
        <f t="shared" si="4"/>
        <v>0</v>
      </c>
      <c r="W51" s="145"/>
      <c r="X51" s="145">
        <f t="shared" si="5"/>
        <v>0</v>
      </c>
      <c r="Y51" s="145">
        <f t="shared" si="6"/>
        <v>0</v>
      </c>
      <c r="Z51" s="145">
        <f t="shared" si="7"/>
        <v>0</v>
      </c>
      <c r="AA51" s="164"/>
      <c r="AB51" s="145">
        <f t="shared" si="8"/>
        <v>0</v>
      </c>
      <c r="AC51" s="145">
        <f t="shared" si="25"/>
        <v>0</v>
      </c>
      <c r="AD51" s="145">
        <f t="shared" si="26"/>
        <v>0</v>
      </c>
      <c r="AE51" s="145">
        <f t="shared" si="27"/>
        <v>0</v>
      </c>
      <c r="AF51" s="145">
        <f t="shared" si="28"/>
        <v>0</v>
      </c>
      <c r="AG51" s="145">
        <f t="shared" si="9"/>
        <v>0</v>
      </c>
    </row>
    <row r="52" spans="1:33" s="135" customFormat="1" ht="12.75" customHeight="1">
      <c r="A52" s="140">
        <v>35</v>
      </c>
      <c r="B52" s="143" t="s">
        <v>330</v>
      </c>
      <c r="C52" s="143" t="s">
        <v>331</v>
      </c>
      <c r="D52" s="139" t="s">
        <v>332</v>
      </c>
      <c r="E52" s="140" t="s">
        <v>208</v>
      </c>
      <c r="F52" s="144">
        <v>383.99</v>
      </c>
      <c r="G52" s="145">
        <v>6.0434999999999999</v>
      </c>
      <c r="H52" s="1">
        <f t="shared" si="24"/>
        <v>6.0434999999999999</v>
      </c>
      <c r="I52" s="145"/>
      <c r="J52" s="145">
        <v>0.17</v>
      </c>
      <c r="K52" s="164"/>
      <c r="L52" s="168"/>
      <c r="M52" s="168"/>
      <c r="N52" s="168"/>
      <c r="O52" s="168"/>
      <c r="P52" s="145">
        <f t="shared" si="1"/>
        <v>0</v>
      </c>
      <c r="Q52" s="145"/>
      <c r="R52" s="145">
        <f t="shared" si="3"/>
        <v>0</v>
      </c>
      <c r="S52" s="168"/>
      <c r="T52" s="168"/>
      <c r="U52" s="168"/>
      <c r="V52" s="145">
        <f t="shared" si="4"/>
        <v>0</v>
      </c>
      <c r="W52" s="145"/>
      <c r="X52" s="145">
        <f t="shared" si="5"/>
        <v>0</v>
      </c>
      <c r="Y52" s="145">
        <f t="shared" si="6"/>
        <v>0</v>
      </c>
      <c r="Z52" s="145">
        <f t="shared" si="7"/>
        <v>0</v>
      </c>
      <c r="AA52" s="164"/>
      <c r="AB52" s="145">
        <f t="shared" si="8"/>
        <v>0</v>
      </c>
      <c r="AC52" s="145">
        <f t="shared" si="25"/>
        <v>0</v>
      </c>
      <c r="AD52" s="145">
        <f t="shared" si="26"/>
        <v>0</v>
      </c>
      <c r="AE52" s="145">
        <f t="shared" si="27"/>
        <v>0</v>
      </c>
      <c r="AF52" s="145">
        <f t="shared" si="28"/>
        <v>0</v>
      </c>
      <c r="AG52" s="145">
        <f t="shared" si="9"/>
        <v>0</v>
      </c>
    </row>
    <row r="53" spans="1:33" s="135" customFormat="1" ht="12.75" customHeight="1">
      <c r="A53" s="140">
        <v>36</v>
      </c>
      <c r="B53" s="143" t="s">
        <v>333</v>
      </c>
      <c r="C53" s="143" t="s">
        <v>334</v>
      </c>
      <c r="D53" s="139" t="s">
        <v>335</v>
      </c>
      <c r="E53" s="140" t="s">
        <v>208</v>
      </c>
      <c r="F53" s="144">
        <v>266.42</v>
      </c>
      <c r="G53" s="145">
        <v>4.2584999999999997</v>
      </c>
      <c r="H53" s="1">
        <f t="shared" si="24"/>
        <v>4.2584999999999997</v>
      </c>
      <c r="I53" s="145"/>
      <c r="J53" s="145">
        <v>0.10199999999999999</v>
      </c>
      <c r="K53" s="164"/>
      <c r="L53" s="168"/>
      <c r="M53" s="168"/>
      <c r="N53" s="168"/>
      <c r="O53" s="168"/>
      <c r="P53" s="145">
        <f t="shared" si="1"/>
        <v>0</v>
      </c>
      <c r="Q53" s="145"/>
      <c r="R53" s="145">
        <f t="shared" si="3"/>
        <v>0</v>
      </c>
      <c r="S53" s="168"/>
      <c r="T53" s="168"/>
      <c r="U53" s="168"/>
      <c r="V53" s="145">
        <f t="shared" si="4"/>
        <v>0</v>
      </c>
      <c r="W53" s="145"/>
      <c r="X53" s="145">
        <f t="shared" si="5"/>
        <v>0</v>
      </c>
      <c r="Y53" s="145">
        <f t="shared" si="6"/>
        <v>0</v>
      </c>
      <c r="Z53" s="145">
        <f t="shared" si="7"/>
        <v>0</v>
      </c>
      <c r="AA53" s="164"/>
      <c r="AB53" s="145">
        <f t="shared" si="8"/>
        <v>0</v>
      </c>
      <c r="AC53" s="145">
        <f t="shared" si="25"/>
        <v>0</v>
      </c>
      <c r="AD53" s="145">
        <f t="shared" si="26"/>
        <v>0</v>
      </c>
      <c r="AE53" s="145">
        <f t="shared" si="27"/>
        <v>0</v>
      </c>
      <c r="AF53" s="145">
        <f t="shared" si="28"/>
        <v>0</v>
      </c>
      <c r="AG53" s="145">
        <f t="shared" si="9"/>
        <v>0</v>
      </c>
    </row>
    <row r="54" spans="1:33" s="135" customFormat="1" ht="12.75" customHeight="1">
      <c r="A54" s="140">
        <v>37</v>
      </c>
      <c r="B54" s="143" t="s">
        <v>336</v>
      </c>
      <c r="C54" s="143" t="s">
        <v>337</v>
      </c>
      <c r="D54" s="139" t="s">
        <v>338</v>
      </c>
      <c r="E54" s="140" t="s">
        <v>208</v>
      </c>
      <c r="F54" s="144">
        <v>917.03</v>
      </c>
      <c r="G54" s="145">
        <v>8.6105</v>
      </c>
      <c r="H54" s="1">
        <f t="shared" si="24"/>
        <v>8.6105</v>
      </c>
      <c r="I54" s="145"/>
      <c r="J54" s="145">
        <v>0.187</v>
      </c>
      <c r="K54" s="164"/>
      <c r="L54" s="168"/>
      <c r="M54" s="168"/>
      <c r="N54" s="168"/>
      <c r="O54" s="168"/>
      <c r="P54" s="145">
        <f t="shared" si="1"/>
        <v>0</v>
      </c>
      <c r="Q54" s="145"/>
      <c r="R54" s="145">
        <f t="shared" si="3"/>
        <v>0</v>
      </c>
      <c r="S54" s="168"/>
      <c r="T54" s="168"/>
      <c r="U54" s="168"/>
      <c r="V54" s="145">
        <f t="shared" si="4"/>
        <v>0</v>
      </c>
      <c r="W54" s="145"/>
      <c r="X54" s="145">
        <f t="shared" si="5"/>
        <v>0</v>
      </c>
      <c r="Y54" s="145">
        <f t="shared" si="6"/>
        <v>0</v>
      </c>
      <c r="Z54" s="145">
        <f t="shared" si="7"/>
        <v>0</v>
      </c>
      <c r="AA54" s="164"/>
      <c r="AB54" s="145">
        <f t="shared" si="8"/>
        <v>0</v>
      </c>
      <c r="AC54" s="145">
        <f t="shared" si="25"/>
        <v>0</v>
      </c>
      <c r="AD54" s="145">
        <f t="shared" si="26"/>
        <v>0</v>
      </c>
      <c r="AE54" s="145">
        <f t="shared" si="27"/>
        <v>0</v>
      </c>
      <c r="AF54" s="145">
        <f t="shared" si="28"/>
        <v>0</v>
      </c>
      <c r="AG54" s="145">
        <f t="shared" si="9"/>
        <v>0</v>
      </c>
    </row>
    <row r="55" spans="1:33" s="135" customFormat="1" ht="12.75" customHeight="1">
      <c r="A55" s="140">
        <v>38</v>
      </c>
      <c r="B55" s="143" t="s">
        <v>339</v>
      </c>
      <c r="C55" s="143" t="s">
        <v>340</v>
      </c>
      <c r="D55" s="139" t="s">
        <v>341</v>
      </c>
      <c r="E55" s="140" t="s">
        <v>4</v>
      </c>
      <c r="F55" s="144">
        <v>6</v>
      </c>
      <c r="G55" s="145">
        <v>57.510999999999996</v>
      </c>
      <c r="H55" s="1">
        <f t="shared" si="24"/>
        <v>57.510999999999996</v>
      </c>
      <c r="I55" s="145"/>
      <c r="J55" s="145">
        <v>0.51</v>
      </c>
      <c r="K55" s="164"/>
      <c r="L55" s="168"/>
      <c r="M55" s="168"/>
      <c r="N55" s="168"/>
      <c r="O55" s="168"/>
      <c r="P55" s="145">
        <f t="shared" si="1"/>
        <v>0</v>
      </c>
      <c r="Q55" s="145"/>
      <c r="R55" s="145">
        <f t="shared" si="3"/>
        <v>0</v>
      </c>
      <c r="S55" s="168"/>
      <c r="T55" s="168"/>
      <c r="U55" s="168"/>
      <c r="V55" s="145">
        <f t="shared" si="4"/>
        <v>0</v>
      </c>
      <c r="W55" s="145"/>
      <c r="X55" s="145">
        <f t="shared" si="5"/>
        <v>0</v>
      </c>
      <c r="Y55" s="145">
        <f t="shared" si="6"/>
        <v>0</v>
      </c>
      <c r="Z55" s="145">
        <f t="shared" si="7"/>
        <v>0</v>
      </c>
      <c r="AA55" s="164"/>
      <c r="AB55" s="145">
        <f t="shared" si="8"/>
        <v>0</v>
      </c>
      <c r="AC55" s="145">
        <f t="shared" si="25"/>
        <v>0</v>
      </c>
      <c r="AD55" s="145">
        <f t="shared" si="26"/>
        <v>0</v>
      </c>
      <c r="AE55" s="145">
        <f t="shared" si="27"/>
        <v>0</v>
      </c>
      <c r="AF55" s="145">
        <f t="shared" si="28"/>
        <v>0</v>
      </c>
      <c r="AG55" s="145">
        <f t="shared" si="9"/>
        <v>0</v>
      </c>
    </row>
    <row r="56" spans="1:33" s="135" customFormat="1" ht="12.75" customHeight="1">
      <c r="A56" s="140">
        <v>39</v>
      </c>
      <c r="B56" s="143" t="s">
        <v>342</v>
      </c>
      <c r="C56" s="143" t="s">
        <v>343</v>
      </c>
      <c r="D56" s="139" t="s">
        <v>344</v>
      </c>
      <c r="E56" s="140" t="s">
        <v>4</v>
      </c>
      <c r="F56" s="144">
        <v>4</v>
      </c>
      <c r="G56" s="145">
        <v>18.249499999999998</v>
      </c>
      <c r="H56" s="1">
        <f t="shared" si="24"/>
        <v>18.249499999999998</v>
      </c>
      <c r="I56" s="145"/>
      <c r="J56" s="145">
        <v>0.17</v>
      </c>
      <c r="K56" s="164"/>
      <c r="L56" s="168"/>
      <c r="M56" s="168"/>
      <c r="N56" s="168"/>
      <c r="O56" s="168"/>
      <c r="P56" s="145">
        <f t="shared" si="1"/>
        <v>0</v>
      </c>
      <c r="Q56" s="145"/>
      <c r="R56" s="145">
        <f t="shared" si="3"/>
        <v>0</v>
      </c>
      <c r="S56" s="168"/>
      <c r="T56" s="168"/>
      <c r="U56" s="168"/>
      <c r="V56" s="145">
        <f t="shared" si="4"/>
        <v>0</v>
      </c>
      <c r="W56" s="145"/>
      <c r="X56" s="145">
        <f t="shared" si="5"/>
        <v>0</v>
      </c>
      <c r="Y56" s="145">
        <f t="shared" si="6"/>
        <v>0</v>
      </c>
      <c r="Z56" s="145">
        <f t="shared" si="7"/>
        <v>0</v>
      </c>
      <c r="AA56" s="164"/>
      <c r="AB56" s="145">
        <f t="shared" si="8"/>
        <v>0</v>
      </c>
      <c r="AC56" s="145">
        <f t="shared" si="25"/>
        <v>0</v>
      </c>
      <c r="AD56" s="145">
        <f t="shared" si="26"/>
        <v>0</v>
      </c>
      <c r="AE56" s="145">
        <f t="shared" si="27"/>
        <v>0</v>
      </c>
      <c r="AF56" s="145">
        <f t="shared" si="28"/>
        <v>0</v>
      </c>
      <c r="AG56" s="145">
        <f t="shared" si="9"/>
        <v>0</v>
      </c>
    </row>
    <row r="57" spans="1:33" s="135" customFormat="1" ht="12.75" customHeight="1">
      <c r="A57" s="140">
        <v>40</v>
      </c>
      <c r="B57" s="143" t="s">
        <v>345</v>
      </c>
      <c r="C57" s="143" t="s">
        <v>346</v>
      </c>
      <c r="D57" s="139" t="s">
        <v>347</v>
      </c>
      <c r="E57" s="140" t="s">
        <v>208</v>
      </c>
      <c r="F57" s="144">
        <v>21.03</v>
      </c>
      <c r="G57" s="145">
        <v>63.58</v>
      </c>
      <c r="H57" s="1">
        <f t="shared" si="24"/>
        <v>63.58</v>
      </c>
      <c r="I57" s="145"/>
      <c r="J57" s="145">
        <v>1.615</v>
      </c>
      <c r="K57" s="164"/>
      <c r="L57" s="168"/>
      <c r="M57" s="168"/>
      <c r="N57" s="168"/>
      <c r="O57" s="168"/>
      <c r="P57" s="145">
        <f t="shared" si="1"/>
        <v>0</v>
      </c>
      <c r="Q57" s="145"/>
      <c r="R57" s="145">
        <f t="shared" si="3"/>
        <v>0</v>
      </c>
      <c r="S57" s="168"/>
      <c r="T57" s="168"/>
      <c r="U57" s="168"/>
      <c r="V57" s="145">
        <f t="shared" si="4"/>
        <v>0</v>
      </c>
      <c r="W57" s="145"/>
      <c r="X57" s="145">
        <f t="shared" si="5"/>
        <v>0</v>
      </c>
      <c r="Y57" s="145">
        <f t="shared" si="6"/>
        <v>0</v>
      </c>
      <c r="Z57" s="145">
        <f t="shared" si="7"/>
        <v>0</v>
      </c>
      <c r="AA57" s="164"/>
      <c r="AB57" s="145">
        <f t="shared" si="8"/>
        <v>0</v>
      </c>
      <c r="AC57" s="145">
        <f t="shared" si="25"/>
        <v>0</v>
      </c>
      <c r="AD57" s="145">
        <f t="shared" si="26"/>
        <v>0</v>
      </c>
      <c r="AE57" s="145">
        <f t="shared" si="27"/>
        <v>0</v>
      </c>
      <c r="AF57" s="145">
        <f t="shared" si="28"/>
        <v>0</v>
      </c>
      <c r="AG57" s="145">
        <f t="shared" si="9"/>
        <v>0</v>
      </c>
    </row>
    <row r="58" spans="1:33" s="135" customFormat="1" ht="12.75" customHeight="1">
      <c r="A58" s="136"/>
      <c r="B58" s="143" t="s">
        <v>348</v>
      </c>
      <c r="C58" s="138"/>
      <c r="D58" s="141" t="s">
        <v>349</v>
      </c>
      <c r="E58" s="140" t="s">
        <v>202</v>
      </c>
      <c r="F58" s="141" t="s">
        <v>202</v>
      </c>
      <c r="G58" s="141"/>
      <c r="H58" s="141"/>
      <c r="I58" s="141"/>
      <c r="J58" s="145">
        <v>0</v>
      </c>
      <c r="K58" s="164"/>
      <c r="L58" s="148"/>
      <c r="M58" s="148"/>
      <c r="N58" s="148"/>
      <c r="O58" s="148"/>
      <c r="P58" s="148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64"/>
      <c r="AB58" s="141"/>
      <c r="AC58" s="145"/>
      <c r="AD58" s="141"/>
      <c r="AE58" s="141"/>
      <c r="AF58" s="141"/>
      <c r="AG58" s="145"/>
    </row>
    <row r="59" spans="1:33" s="135" customFormat="1" ht="12.75" customHeight="1">
      <c r="A59" s="140">
        <v>41</v>
      </c>
      <c r="B59" s="143" t="s">
        <v>350</v>
      </c>
      <c r="C59" s="143" t="s">
        <v>351</v>
      </c>
      <c r="D59" s="141" t="s">
        <v>352</v>
      </c>
      <c r="E59" s="140" t="s">
        <v>208</v>
      </c>
      <c r="F59" s="144">
        <v>31.79</v>
      </c>
      <c r="G59" s="145">
        <v>235.01650000000001</v>
      </c>
      <c r="H59" s="1">
        <f t="shared" ref="H59:H60" si="29">G59*(1-$H$3)</f>
        <v>235.01650000000001</v>
      </c>
      <c r="I59" s="145"/>
      <c r="J59" s="145">
        <v>1.4450000000000001</v>
      </c>
      <c r="K59" s="164"/>
      <c r="L59" s="168"/>
      <c r="M59" s="168"/>
      <c r="N59" s="168"/>
      <c r="O59" s="168"/>
      <c r="P59" s="148">
        <f t="shared" si="1"/>
        <v>0</v>
      </c>
      <c r="Q59" s="148"/>
      <c r="R59" s="145">
        <f t="shared" si="3"/>
        <v>0</v>
      </c>
      <c r="S59" s="168"/>
      <c r="T59" s="168"/>
      <c r="U59" s="168"/>
      <c r="V59" s="145">
        <f t="shared" si="4"/>
        <v>0</v>
      </c>
      <c r="W59" s="145"/>
      <c r="X59" s="145">
        <f t="shared" si="5"/>
        <v>0</v>
      </c>
      <c r="Y59" s="145">
        <f t="shared" si="6"/>
        <v>0</v>
      </c>
      <c r="Z59" s="145">
        <f t="shared" si="7"/>
        <v>0</v>
      </c>
      <c r="AA59" s="164"/>
      <c r="AB59" s="145">
        <f t="shared" si="8"/>
        <v>0</v>
      </c>
      <c r="AC59" s="145">
        <f>R59*F59</f>
        <v>0</v>
      </c>
      <c r="AD59" s="145">
        <f>(S59+T59+U59)*F59</f>
        <v>0</v>
      </c>
      <c r="AE59" s="145">
        <f>X59*F59</f>
        <v>0</v>
      </c>
      <c r="AF59" s="145">
        <f>Y59*F59</f>
        <v>0</v>
      </c>
      <c r="AG59" s="145">
        <f t="shared" si="9"/>
        <v>0</v>
      </c>
    </row>
    <row r="60" spans="1:33" s="135" customFormat="1" ht="12.75" customHeight="1">
      <c r="A60" s="140">
        <v>42</v>
      </c>
      <c r="B60" s="143" t="s">
        <v>353</v>
      </c>
      <c r="C60" s="143" t="s">
        <v>354</v>
      </c>
      <c r="D60" s="141" t="s">
        <v>355</v>
      </c>
      <c r="E60" s="140" t="s">
        <v>208</v>
      </c>
      <c r="F60" s="144">
        <v>31.79</v>
      </c>
      <c r="G60" s="145">
        <v>44.463500000000003</v>
      </c>
      <c r="H60" s="1">
        <f t="shared" si="29"/>
        <v>44.463500000000003</v>
      </c>
      <c r="I60" s="145"/>
      <c r="J60" s="145">
        <v>0</v>
      </c>
      <c r="K60" s="164"/>
      <c r="L60" s="168"/>
      <c r="M60" s="168"/>
      <c r="N60" s="168"/>
      <c r="O60" s="168"/>
      <c r="P60" s="148">
        <f t="shared" si="1"/>
        <v>0</v>
      </c>
      <c r="Q60" s="145"/>
      <c r="R60" s="145">
        <f t="shared" si="3"/>
        <v>0</v>
      </c>
      <c r="S60" s="168"/>
      <c r="T60" s="168"/>
      <c r="U60" s="168"/>
      <c r="V60" s="145">
        <f t="shared" si="4"/>
        <v>0</v>
      </c>
      <c r="W60" s="145"/>
      <c r="X60" s="145">
        <f t="shared" si="5"/>
        <v>0</v>
      </c>
      <c r="Y60" s="145">
        <f t="shared" si="6"/>
        <v>0</v>
      </c>
      <c r="Z60" s="145">
        <f t="shared" si="7"/>
        <v>0</v>
      </c>
      <c r="AA60" s="164"/>
      <c r="AB60" s="145">
        <f t="shared" si="8"/>
        <v>0</v>
      </c>
      <c r="AC60" s="145">
        <f>R60*F60</f>
        <v>0</v>
      </c>
      <c r="AD60" s="145">
        <f>(S60+T60+U60)*F60</f>
        <v>0</v>
      </c>
      <c r="AE60" s="145">
        <f>X60*F60</f>
        <v>0</v>
      </c>
      <c r="AF60" s="145">
        <f>Y60*F60</f>
        <v>0</v>
      </c>
      <c r="AG60" s="145">
        <f t="shared" si="9"/>
        <v>0</v>
      </c>
    </row>
    <row r="61" spans="1:33" s="135" customFormat="1" ht="12.75" customHeight="1">
      <c r="A61" s="136"/>
      <c r="B61" s="143" t="s">
        <v>356</v>
      </c>
      <c r="C61" s="138"/>
      <c r="D61" s="141" t="s">
        <v>357</v>
      </c>
      <c r="E61" s="140" t="s">
        <v>202</v>
      </c>
      <c r="F61" s="141" t="s">
        <v>202</v>
      </c>
      <c r="G61" s="141"/>
      <c r="H61" s="141"/>
      <c r="I61" s="141"/>
      <c r="J61" s="145">
        <v>0</v>
      </c>
      <c r="K61" s="164"/>
      <c r="L61" s="148"/>
      <c r="M61" s="148"/>
      <c r="N61" s="148"/>
      <c r="O61" s="148"/>
      <c r="P61" s="148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64"/>
      <c r="AB61" s="141"/>
      <c r="AC61" s="145"/>
      <c r="AD61" s="141"/>
      <c r="AE61" s="141"/>
      <c r="AF61" s="141"/>
      <c r="AG61" s="145"/>
    </row>
    <row r="62" spans="1:33" s="135" customFormat="1" ht="12.75" customHeight="1">
      <c r="A62" s="140">
        <v>43</v>
      </c>
      <c r="B62" s="143" t="s">
        <v>358</v>
      </c>
      <c r="C62" s="143" t="s">
        <v>359</v>
      </c>
      <c r="D62" s="141" t="s">
        <v>360</v>
      </c>
      <c r="E62" s="140" t="s">
        <v>208</v>
      </c>
      <c r="F62" s="144">
        <v>29.14</v>
      </c>
      <c r="G62" s="145">
        <v>246.55949999999999</v>
      </c>
      <c r="H62" s="1">
        <f t="shared" ref="H62:H64" si="30">G62*(1-$H$3)</f>
        <v>246.55949999999999</v>
      </c>
      <c r="I62" s="145"/>
      <c r="J62" s="145">
        <v>1.1559999999999999</v>
      </c>
      <c r="K62" s="164"/>
      <c r="L62" s="168"/>
      <c r="M62" s="168"/>
      <c r="N62" s="168"/>
      <c r="O62" s="168"/>
      <c r="P62" s="148">
        <f t="shared" si="1"/>
        <v>0</v>
      </c>
      <c r="Q62" s="148"/>
      <c r="R62" s="145">
        <f t="shared" si="3"/>
        <v>0</v>
      </c>
      <c r="S62" s="168"/>
      <c r="T62" s="168"/>
      <c r="U62" s="168"/>
      <c r="V62" s="145">
        <f t="shared" si="4"/>
        <v>0</v>
      </c>
      <c r="W62" s="145"/>
      <c r="X62" s="145">
        <f t="shared" si="5"/>
        <v>0</v>
      </c>
      <c r="Y62" s="145">
        <f t="shared" si="6"/>
        <v>0</v>
      </c>
      <c r="Z62" s="145">
        <f t="shared" si="7"/>
        <v>0</v>
      </c>
      <c r="AA62" s="164"/>
      <c r="AB62" s="145">
        <f t="shared" si="8"/>
        <v>0</v>
      </c>
      <c r="AC62" s="145">
        <f>R62*F62</f>
        <v>0</v>
      </c>
      <c r="AD62" s="145">
        <f>(S62+T62+U62)*F62</f>
        <v>0</v>
      </c>
      <c r="AE62" s="145">
        <f>X62*F62</f>
        <v>0</v>
      </c>
      <c r="AF62" s="145">
        <f>Y62*F62</f>
        <v>0</v>
      </c>
      <c r="AG62" s="145">
        <f t="shared" si="9"/>
        <v>0</v>
      </c>
    </row>
    <row r="63" spans="1:33" s="135" customFormat="1" ht="12.75" customHeight="1">
      <c r="A63" s="140">
        <v>44</v>
      </c>
      <c r="B63" s="143" t="s">
        <v>361</v>
      </c>
      <c r="C63" s="143" t="s">
        <v>362</v>
      </c>
      <c r="D63" s="141" t="s">
        <v>363</v>
      </c>
      <c r="E63" s="140" t="s">
        <v>8</v>
      </c>
      <c r="F63" s="144">
        <v>6.2</v>
      </c>
      <c r="G63" s="145">
        <v>86.691499999999991</v>
      </c>
      <c r="H63" s="1">
        <f t="shared" si="30"/>
        <v>86.691499999999991</v>
      </c>
      <c r="I63" s="145"/>
      <c r="J63" s="145">
        <v>0.68</v>
      </c>
      <c r="K63" s="164"/>
      <c r="L63" s="168"/>
      <c r="M63" s="168"/>
      <c r="N63" s="168"/>
      <c r="O63" s="168"/>
      <c r="P63" s="148">
        <f t="shared" si="1"/>
        <v>0</v>
      </c>
      <c r="Q63" s="145"/>
      <c r="R63" s="145">
        <f t="shared" si="3"/>
        <v>0</v>
      </c>
      <c r="S63" s="168"/>
      <c r="T63" s="168"/>
      <c r="U63" s="168"/>
      <c r="V63" s="145">
        <f t="shared" si="4"/>
        <v>0</v>
      </c>
      <c r="W63" s="145"/>
      <c r="X63" s="145">
        <f t="shared" si="5"/>
        <v>0</v>
      </c>
      <c r="Y63" s="145">
        <f t="shared" si="6"/>
        <v>0</v>
      </c>
      <c r="Z63" s="145">
        <f t="shared" si="7"/>
        <v>0</v>
      </c>
      <c r="AA63" s="164"/>
      <c r="AB63" s="145">
        <f t="shared" si="8"/>
        <v>0</v>
      </c>
      <c r="AC63" s="145">
        <f>R63*F63</f>
        <v>0</v>
      </c>
      <c r="AD63" s="145">
        <f>(S63+T63+U63)*F63</f>
        <v>0</v>
      </c>
      <c r="AE63" s="145">
        <f>X63*F63</f>
        <v>0</v>
      </c>
      <c r="AF63" s="145">
        <f>Y63*F63</f>
        <v>0</v>
      </c>
      <c r="AG63" s="145">
        <f t="shared" si="9"/>
        <v>0</v>
      </c>
    </row>
    <row r="64" spans="1:33" s="135" customFormat="1" ht="12.75" customHeight="1">
      <c r="A64" s="140">
        <v>45</v>
      </c>
      <c r="B64" s="143" t="s">
        <v>364</v>
      </c>
      <c r="C64" s="143" t="s">
        <v>365</v>
      </c>
      <c r="D64" s="141" t="s">
        <v>366</v>
      </c>
      <c r="E64" s="140" t="s">
        <v>4</v>
      </c>
      <c r="F64" s="144">
        <v>2</v>
      </c>
      <c r="G64" s="145">
        <v>49.920499999999997</v>
      </c>
      <c r="H64" s="1">
        <f t="shared" si="30"/>
        <v>49.920499999999997</v>
      </c>
      <c r="I64" s="145"/>
      <c r="J64" s="145">
        <v>0.255</v>
      </c>
      <c r="K64" s="164"/>
      <c r="L64" s="168"/>
      <c r="M64" s="168"/>
      <c r="N64" s="168"/>
      <c r="O64" s="168"/>
      <c r="P64" s="148">
        <f t="shared" si="1"/>
        <v>0</v>
      </c>
      <c r="Q64" s="145"/>
      <c r="R64" s="145">
        <f t="shared" si="3"/>
        <v>0</v>
      </c>
      <c r="S64" s="168"/>
      <c r="T64" s="168"/>
      <c r="U64" s="168"/>
      <c r="V64" s="145">
        <f t="shared" si="4"/>
        <v>0</v>
      </c>
      <c r="W64" s="145"/>
      <c r="X64" s="145">
        <f t="shared" si="5"/>
        <v>0</v>
      </c>
      <c r="Y64" s="145">
        <f t="shared" si="6"/>
        <v>0</v>
      </c>
      <c r="Z64" s="145">
        <f t="shared" si="7"/>
        <v>0</v>
      </c>
      <c r="AA64" s="164"/>
      <c r="AB64" s="145">
        <f t="shared" si="8"/>
        <v>0</v>
      </c>
      <c r="AC64" s="145">
        <f>R64*F64</f>
        <v>0</v>
      </c>
      <c r="AD64" s="145">
        <f>(S64+T64+U64)*F64</f>
        <v>0</v>
      </c>
      <c r="AE64" s="145">
        <f>X64*F64</f>
        <v>0</v>
      </c>
      <c r="AF64" s="145">
        <f>Y64*F64</f>
        <v>0</v>
      </c>
      <c r="AG64" s="145">
        <f t="shared" si="9"/>
        <v>0</v>
      </c>
    </row>
    <row r="65" spans="1:33" s="135" customFormat="1" ht="12.75" customHeight="1">
      <c r="A65" s="136"/>
      <c r="B65" s="143" t="s">
        <v>367</v>
      </c>
      <c r="C65" s="138"/>
      <c r="D65" s="141" t="s">
        <v>368</v>
      </c>
      <c r="E65" s="140" t="s">
        <v>202</v>
      </c>
      <c r="F65" s="141" t="s">
        <v>202</v>
      </c>
      <c r="G65" s="141"/>
      <c r="H65" s="141"/>
      <c r="I65" s="141"/>
      <c r="J65" s="145">
        <v>0</v>
      </c>
      <c r="K65" s="164"/>
      <c r="L65" s="148"/>
      <c r="M65" s="148"/>
      <c r="N65" s="148"/>
      <c r="O65" s="148"/>
      <c r="P65" s="148">
        <f t="shared" si="1"/>
        <v>0</v>
      </c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64"/>
      <c r="AB65" s="141"/>
      <c r="AC65" s="145"/>
      <c r="AD65" s="141"/>
      <c r="AE65" s="141"/>
      <c r="AF65" s="141"/>
      <c r="AG65" s="145"/>
    </row>
    <row r="66" spans="1:33" s="135" customFormat="1" ht="12.75" customHeight="1">
      <c r="A66" s="140">
        <v>46</v>
      </c>
      <c r="B66" s="143" t="s">
        <v>369</v>
      </c>
      <c r="C66" s="143" t="s">
        <v>370</v>
      </c>
      <c r="D66" s="141" t="s">
        <v>371</v>
      </c>
      <c r="E66" s="140" t="s">
        <v>4</v>
      </c>
      <c r="F66" s="144">
        <v>2</v>
      </c>
      <c r="G66" s="145">
        <v>4799.5929999999998</v>
      </c>
      <c r="H66" s="1">
        <f t="shared" ref="H66" si="31">G66*(1-$H$3)</f>
        <v>4799.5929999999998</v>
      </c>
      <c r="I66" s="145"/>
      <c r="J66" s="145">
        <v>42.924999999999997</v>
      </c>
      <c r="K66" s="164"/>
      <c r="L66" s="168"/>
      <c r="M66" s="168"/>
      <c r="N66" s="168"/>
      <c r="O66" s="168"/>
      <c r="P66" s="148">
        <f t="shared" si="1"/>
        <v>0</v>
      </c>
      <c r="Q66" s="148"/>
      <c r="R66" s="145">
        <f t="shared" si="3"/>
        <v>0</v>
      </c>
      <c r="S66" s="168"/>
      <c r="T66" s="168"/>
      <c r="U66" s="168"/>
      <c r="V66" s="145">
        <f t="shared" si="4"/>
        <v>0</v>
      </c>
      <c r="W66" s="145"/>
      <c r="X66" s="145">
        <f t="shared" si="5"/>
        <v>0</v>
      </c>
      <c r="Y66" s="145">
        <f t="shared" si="6"/>
        <v>0</v>
      </c>
      <c r="Z66" s="145">
        <f t="shared" si="7"/>
        <v>0</v>
      </c>
      <c r="AA66" s="164"/>
      <c r="AB66" s="145">
        <f t="shared" si="8"/>
        <v>0</v>
      </c>
      <c r="AC66" s="145">
        <f>R66*F66</f>
        <v>0</v>
      </c>
      <c r="AD66" s="145">
        <f>(S66+T66+U66)*F66</f>
        <v>0</v>
      </c>
      <c r="AE66" s="145">
        <f>X66*F66</f>
        <v>0</v>
      </c>
      <c r="AF66" s="145">
        <f>Y66*F66</f>
        <v>0</v>
      </c>
      <c r="AG66" s="145">
        <f t="shared" si="9"/>
        <v>0</v>
      </c>
    </row>
    <row r="67" spans="1:33" s="135" customFormat="1" ht="12.75" customHeight="1">
      <c r="A67" s="136"/>
      <c r="B67" s="143" t="s">
        <v>372</v>
      </c>
      <c r="C67" s="143" t="s">
        <v>202</v>
      </c>
      <c r="D67" s="141" t="s">
        <v>373</v>
      </c>
      <c r="E67" s="140" t="s">
        <v>202</v>
      </c>
      <c r="F67" s="141" t="s">
        <v>202</v>
      </c>
      <c r="G67" s="141"/>
      <c r="H67" s="141"/>
      <c r="I67" s="141"/>
      <c r="J67" s="145">
        <v>0</v>
      </c>
      <c r="K67" s="164"/>
      <c r="L67" s="148"/>
      <c r="M67" s="148"/>
      <c r="N67" s="148"/>
      <c r="O67" s="148"/>
      <c r="P67" s="148">
        <f t="shared" si="1"/>
        <v>0</v>
      </c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64"/>
      <c r="AB67" s="141"/>
      <c r="AC67" s="145"/>
      <c r="AD67" s="141"/>
      <c r="AE67" s="141"/>
      <c r="AF67" s="141"/>
      <c r="AG67" s="145"/>
    </row>
    <row r="68" spans="1:33" s="135" customFormat="1" ht="12.75" customHeight="1">
      <c r="A68" s="140">
        <v>47</v>
      </c>
      <c r="B68" s="143" t="s">
        <v>374</v>
      </c>
      <c r="C68" s="143" t="s">
        <v>375</v>
      </c>
      <c r="D68" s="141" t="s">
        <v>376</v>
      </c>
      <c r="E68" s="140" t="s">
        <v>208</v>
      </c>
      <c r="F68" s="144">
        <v>35.65</v>
      </c>
      <c r="G68" s="145">
        <v>37.085500000000003</v>
      </c>
      <c r="H68" s="1">
        <f t="shared" ref="H68" si="32">G68*(1-$H$3)</f>
        <v>37.085500000000003</v>
      </c>
      <c r="I68" s="145"/>
      <c r="J68" s="145">
        <v>0.42499999999999999</v>
      </c>
      <c r="K68" s="164"/>
      <c r="L68" s="168"/>
      <c r="M68" s="168"/>
      <c r="N68" s="168"/>
      <c r="O68" s="168"/>
      <c r="P68" s="148">
        <f t="shared" si="1"/>
        <v>0</v>
      </c>
      <c r="Q68" s="145"/>
      <c r="R68" s="145">
        <f t="shared" si="3"/>
        <v>0</v>
      </c>
      <c r="S68" s="168"/>
      <c r="T68" s="168"/>
      <c r="U68" s="168"/>
      <c r="V68" s="145">
        <f t="shared" si="4"/>
        <v>0</v>
      </c>
      <c r="W68" s="145"/>
      <c r="X68" s="145">
        <f t="shared" si="5"/>
        <v>0</v>
      </c>
      <c r="Y68" s="145">
        <f t="shared" si="6"/>
        <v>0</v>
      </c>
      <c r="Z68" s="145">
        <f t="shared" si="7"/>
        <v>0</v>
      </c>
      <c r="AA68" s="164"/>
      <c r="AB68" s="145">
        <f t="shared" si="8"/>
        <v>0</v>
      </c>
      <c r="AC68" s="145">
        <f>R68*F68</f>
        <v>0</v>
      </c>
      <c r="AD68" s="145">
        <f>(S68+T68+U68)*F68</f>
        <v>0</v>
      </c>
      <c r="AE68" s="145">
        <f>X68*F68</f>
        <v>0</v>
      </c>
      <c r="AF68" s="145">
        <f>Y68*F68</f>
        <v>0</v>
      </c>
      <c r="AG68" s="145">
        <f t="shared" si="9"/>
        <v>0</v>
      </c>
    </row>
    <row r="69" spans="1:33" s="135" customFormat="1" ht="12.75" customHeight="1">
      <c r="A69" s="136"/>
      <c r="B69" s="143" t="s">
        <v>377</v>
      </c>
      <c r="C69" s="138"/>
      <c r="D69" s="141" t="s">
        <v>378</v>
      </c>
      <c r="E69" s="140" t="s">
        <v>202</v>
      </c>
      <c r="F69" s="141" t="s">
        <v>202</v>
      </c>
      <c r="G69" s="141"/>
      <c r="H69" s="141"/>
      <c r="I69" s="141"/>
      <c r="J69" s="145">
        <v>0</v>
      </c>
      <c r="K69" s="164"/>
      <c r="L69" s="148"/>
      <c r="M69" s="148"/>
      <c r="N69" s="148"/>
      <c r="O69" s="148"/>
      <c r="P69" s="148">
        <f t="shared" si="1"/>
        <v>0</v>
      </c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64"/>
      <c r="AB69" s="141"/>
      <c r="AC69" s="145"/>
      <c r="AD69" s="141"/>
      <c r="AE69" s="141"/>
      <c r="AF69" s="141"/>
      <c r="AG69" s="145"/>
    </row>
    <row r="70" spans="1:33" s="135" customFormat="1" ht="12.75" customHeight="1">
      <c r="A70" s="140">
        <v>48</v>
      </c>
      <c r="B70" s="143" t="s">
        <v>379</v>
      </c>
      <c r="C70" s="143" t="s">
        <v>380</v>
      </c>
      <c r="D70" s="141" t="s">
        <v>381</v>
      </c>
      <c r="E70" s="140" t="s">
        <v>208</v>
      </c>
      <c r="F70" s="144">
        <v>8.8000000000000007</v>
      </c>
      <c r="G70" s="145">
        <v>50.447499999999998</v>
      </c>
      <c r="H70" s="1">
        <f t="shared" ref="H70:H71" si="33">G70*(1-$H$3)</f>
        <v>50.447499999999998</v>
      </c>
      <c r="I70" s="145"/>
      <c r="J70" s="145">
        <v>0.29749999999999999</v>
      </c>
      <c r="K70" s="164"/>
      <c r="L70" s="168"/>
      <c r="M70" s="168"/>
      <c r="N70" s="168"/>
      <c r="O70" s="168"/>
      <c r="P70" s="145">
        <f t="shared" si="1"/>
        <v>0</v>
      </c>
      <c r="Q70" s="145"/>
      <c r="R70" s="145">
        <f t="shared" si="3"/>
        <v>0</v>
      </c>
      <c r="S70" s="168"/>
      <c r="T70" s="168"/>
      <c r="U70" s="168"/>
      <c r="V70" s="145">
        <f t="shared" si="4"/>
        <v>0</v>
      </c>
      <c r="W70" s="145"/>
      <c r="X70" s="145">
        <f t="shared" si="5"/>
        <v>0</v>
      </c>
      <c r="Y70" s="145">
        <f t="shared" si="6"/>
        <v>0</v>
      </c>
      <c r="Z70" s="145">
        <f t="shared" si="7"/>
        <v>0</v>
      </c>
      <c r="AA70" s="164"/>
      <c r="AB70" s="145">
        <f t="shared" si="8"/>
        <v>0</v>
      </c>
      <c r="AC70" s="145">
        <f>R70*F70</f>
        <v>0</v>
      </c>
      <c r="AD70" s="145">
        <f>(S70+T70+U70)*F70</f>
        <v>0</v>
      </c>
      <c r="AE70" s="145">
        <f>X70*F70</f>
        <v>0</v>
      </c>
      <c r="AF70" s="145">
        <f>Y70*F70</f>
        <v>0</v>
      </c>
      <c r="AG70" s="145">
        <f t="shared" si="9"/>
        <v>0</v>
      </c>
    </row>
    <row r="71" spans="1:33" s="135" customFormat="1" ht="12.75" customHeight="1">
      <c r="A71" s="140">
        <v>49</v>
      </c>
      <c r="B71" s="143" t="s">
        <v>382</v>
      </c>
      <c r="C71" s="143" t="s">
        <v>383</v>
      </c>
      <c r="D71" s="139" t="s">
        <v>384</v>
      </c>
      <c r="E71" s="140" t="s">
        <v>208</v>
      </c>
      <c r="F71" s="144">
        <v>19.47</v>
      </c>
      <c r="G71" s="145">
        <v>72.198999999999998</v>
      </c>
      <c r="H71" s="1">
        <f t="shared" si="33"/>
        <v>72.198999999999998</v>
      </c>
      <c r="I71" s="145"/>
      <c r="J71" s="145">
        <v>0.34</v>
      </c>
      <c r="K71" s="164"/>
      <c r="L71" s="168"/>
      <c r="M71" s="168"/>
      <c r="N71" s="168"/>
      <c r="O71" s="168"/>
      <c r="P71" s="145">
        <f t="shared" ref="P71:P134" si="34">SUM(L71:O71)</f>
        <v>0</v>
      </c>
      <c r="Q71" s="145"/>
      <c r="R71" s="145">
        <f t="shared" ref="R71:R134" si="35">L71*$L$3+M71*$M$3+N71*$N$3+O71*$O$3</f>
        <v>0</v>
      </c>
      <c r="S71" s="168"/>
      <c r="T71" s="168"/>
      <c r="U71" s="168"/>
      <c r="V71" s="145">
        <f t="shared" ref="V71:V134" si="36">SUM(R71:U71)</f>
        <v>0</v>
      </c>
      <c r="W71" s="145"/>
      <c r="X71" s="145">
        <f t="shared" ref="X71:X134" si="37">V71*$X$3</f>
        <v>0</v>
      </c>
      <c r="Y71" s="145">
        <f t="shared" ref="Y71:Y134" si="38">(V71+X71)*$Y$3</f>
        <v>0</v>
      </c>
      <c r="Z71" s="145">
        <f t="shared" ref="Z71:Z134" si="39">V71+X71+Y71</f>
        <v>0</v>
      </c>
      <c r="AA71" s="164"/>
      <c r="AB71" s="145">
        <f t="shared" ref="AB71:AB134" si="40">P71*F71</f>
        <v>0</v>
      </c>
      <c r="AC71" s="145">
        <f>R71*F71</f>
        <v>0</v>
      </c>
      <c r="AD71" s="145">
        <f>(S71+T71+U71)*F71</f>
        <v>0</v>
      </c>
      <c r="AE71" s="145">
        <f>X71*F71</f>
        <v>0</v>
      </c>
      <c r="AF71" s="145">
        <f>Y71*F71</f>
        <v>0</v>
      </c>
      <c r="AG71" s="145">
        <f t="shared" si="9"/>
        <v>0</v>
      </c>
    </row>
    <row r="72" spans="1:33" s="135" customFormat="1" ht="12.75" customHeight="1">
      <c r="A72" s="136"/>
      <c r="B72" s="143" t="s">
        <v>385</v>
      </c>
      <c r="C72" s="138"/>
      <c r="D72" s="141" t="s">
        <v>386</v>
      </c>
      <c r="E72" s="140" t="s">
        <v>202</v>
      </c>
      <c r="F72" s="141" t="s">
        <v>202</v>
      </c>
      <c r="G72" s="141"/>
      <c r="H72" s="141"/>
      <c r="I72" s="141"/>
      <c r="J72" s="145">
        <v>0</v>
      </c>
      <c r="K72" s="164"/>
      <c r="L72" s="145"/>
      <c r="M72" s="145"/>
      <c r="N72" s="145"/>
      <c r="O72" s="145"/>
      <c r="P72" s="145">
        <f t="shared" si="34"/>
        <v>0</v>
      </c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64"/>
      <c r="AB72" s="141"/>
      <c r="AC72" s="145"/>
      <c r="AD72" s="141"/>
      <c r="AE72" s="141"/>
      <c r="AF72" s="141"/>
      <c r="AG72" s="145"/>
    </row>
    <row r="73" spans="1:33" s="135" customFormat="1" ht="12.75" customHeight="1">
      <c r="A73" s="140">
        <v>50</v>
      </c>
      <c r="B73" s="143" t="s">
        <v>387</v>
      </c>
      <c r="C73" s="143" t="s">
        <v>388</v>
      </c>
      <c r="D73" s="141" t="s">
        <v>389</v>
      </c>
      <c r="E73" s="140" t="s">
        <v>4</v>
      </c>
      <c r="F73" s="144">
        <v>4.4800000000000004</v>
      </c>
      <c r="G73" s="145">
        <v>237.79599999999999</v>
      </c>
      <c r="H73" s="1">
        <f t="shared" ref="H73:H74" si="41">G73*(1-$H$3)</f>
        <v>237.79599999999999</v>
      </c>
      <c r="I73" s="145"/>
      <c r="J73" s="145">
        <v>0</v>
      </c>
      <c r="K73" s="164"/>
      <c r="L73" s="168"/>
      <c r="M73" s="168"/>
      <c r="N73" s="168"/>
      <c r="O73" s="168"/>
      <c r="P73" s="145">
        <f t="shared" si="34"/>
        <v>0</v>
      </c>
      <c r="Q73" s="145"/>
      <c r="R73" s="145">
        <f t="shared" si="35"/>
        <v>0</v>
      </c>
      <c r="S73" s="168"/>
      <c r="T73" s="168"/>
      <c r="U73" s="168"/>
      <c r="V73" s="145">
        <f t="shared" si="36"/>
        <v>0</v>
      </c>
      <c r="W73" s="145"/>
      <c r="X73" s="145">
        <f t="shared" si="37"/>
        <v>0</v>
      </c>
      <c r="Y73" s="145">
        <f t="shared" si="38"/>
        <v>0</v>
      </c>
      <c r="Z73" s="145">
        <f t="shared" si="39"/>
        <v>0</v>
      </c>
      <c r="AA73" s="164"/>
      <c r="AB73" s="145">
        <f t="shared" si="40"/>
        <v>0</v>
      </c>
      <c r="AC73" s="145">
        <f>R73*F73</f>
        <v>0</v>
      </c>
      <c r="AD73" s="145">
        <f>(S73+T73+U73)*F73</f>
        <v>0</v>
      </c>
      <c r="AE73" s="145">
        <f>X73*F73</f>
        <v>0</v>
      </c>
      <c r="AF73" s="145">
        <f>Y73*F73</f>
        <v>0</v>
      </c>
      <c r="AG73" s="145">
        <f t="shared" ref="AG73:AG135" si="42">SUM(AC73:AF73)</f>
        <v>0</v>
      </c>
    </row>
    <row r="74" spans="1:33" s="135" customFormat="1" ht="12.75" customHeight="1">
      <c r="A74" s="140">
        <v>51</v>
      </c>
      <c r="B74" s="143" t="s">
        <v>390</v>
      </c>
      <c r="C74" s="143" t="s">
        <v>388</v>
      </c>
      <c r="D74" s="141" t="s">
        <v>173</v>
      </c>
      <c r="E74" s="140" t="s">
        <v>4</v>
      </c>
      <c r="F74" s="144">
        <v>7.46</v>
      </c>
      <c r="G74" s="145">
        <v>271.12450000000001</v>
      </c>
      <c r="H74" s="1">
        <f t="shared" si="41"/>
        <v>271.12450000000001</v>
      </c>
      <c r="I74" s="145"/>
      <c r="J74" s="145">
        <v>0</v>
      </c>
      <c r="K74" s="164"/>
      <c r="L74" s="168"/>
      <c r="M74" s="168"/>
      <c r="N74" s="168"/>
      <c r="O74" s="168"/>
      <c r="P74" s="145">
        <f t="shared" si="34"/>
        <v>0</v>
      </c>
      <c r="Q74" s="145"/>
      <c r="R74" s="145">
        <f t="shared" si="35"/>
        <v>0</v>
      </c>
      <c r="S74" s="168"/>
      <c r="T74" s="168"/>
      <c r="U74" s="168"/>
      <c r="V74" s="145">
        <f t="shared" si="36"/>
        <v>0</v>
      </c>
      <c r="W74" s="145"/>
      <c r="X74" s="145">
        <f t="shared" si="37"/>
        <v>0</v>
      </c>
      <c r="Y74" s="145">
        <f t="shared" si="38"/>
        <v>0</v>
      </c>
      <c r="Z74" s="145">
        <f t="shared" si="39"/>
        <v>0</v>
      </c>
      <c r="AA74" s="164"/>
      <c r="AB74" s="145">
        <f t="shared" si="40"/>
        <v>0</v>
      </c>
      <c r="AC74" s="145">
        <f>R74*F74</f>
        <v>0</v>
      </c>
      <c r="AD74" s="145">
        <f>(S74+T74+U74)*F74</f>
        <v>0</v>
      </c>
      <c r="AE74" s="145">
        <f>X74*F74</f>
        <v>0</v>
      </c>
      <c r="AF74" s="145">
        <f>Y74*F74</f>
        <v>0</v>
      </c>
      <c r="AG74" s="145">
        <f t="shared" si="42"/>
        <v>0</v>
      </c>
    </row>
    <row r="75" spans="1:33" s="135" customFormat="1" ht="12.75" customHeight="1">
      <c r="A75" s="136"/>
      <c r="B75" s="143" t="s">
        <v>391</v>
      </c>
      <c r="C75" s="138"/>
      <c r="D75" s="141" t="s">
        <v>392</v>
      </c>
      <c r="E75" s="140" t="s">
        <v>202</v>
      </c>
      <c r="F75" s="141" t="s">
        <v>202</v>
      </c>
      <c r="G75" s="141"/>
      <c r="H75" s="141"/>
      <c r="I75" s="141"/>
      <c r="J75" s="145">
        <v>0</v>
      </c>
      <c r="K75" s="164"/>
      <c r="L75" s="145"/>
      <c r="M75" s="145"/>
      <c r="N75" s="145"/>
      <c r="O75" s="145"/>
      <c r="P75" s="145">
        <f t="shared" si="34"/>
        <v>0</v>
      </c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64"/>
      <c r="AB75" s="141"/>
      <c r="AC75" s="145"/>
      <c r="AD75" s="141"/>
      <c r="AE75" s="141"/>
      <c r="AF75" s="141"/>
      <c r="AG75" s="145"/>
    </row>
    <row r="76" spans="1:33" s="135" customFormat="1" ht="12.75" customHeight="1">
      <c r="A76" s="140">
        <v>52</v>
      </c>
      <c r="B76" s="143" t="s">
        <v>393</v>
      </c>
      <c r="C76" s="143" t="s">
        <v>394</v>
      </c>
      <c r="D76" s="141" t="s">
        <v>395</v>
      </c>
      <c r="E76" s="140" t="s">
        <v>4</v>
      </c>
      <c r="F76" s="144">
        <v>3</v>
      </c>
      <c r="G76" s="145">
        <v>191.25</v>
      </c>
      <c r="H76" s="1">
        <f t="shared" ref="H76" si="43">G76*(1-$H$3)</f>
        <v>191.25</v>
      </c>
      <c r="I76" s="145"/>
      <c r="J76" s="145">
        <v>0</v>
      </c>
      <c r="K76" s="164"/>
      <c r="L76" s="168"/>
      <c r="M76" s="168"/>
      <c r="N76" s="168"/>
      <c r="O76" s="168"/>
      <c r="P76" s="145">
        <f t="shared" si="34"/>
        <v>0</v>
      </c>
      <c r="Q76" s="145"/>
      <c r="R76" s="145">
        <f t="shared" si="35"/>
        <v>0</v>
      </c>
      <c r="S76" s="168"/>
      <c r="T76" s="168"/>
      <c r="U76" s="168"/>
      <c r="V76" s="145">
        <f t="shared" si="36"/>
        <v>0</v>
      </c>
      <c r="W76" s="145"/>
      <c r="X76" s="145">
        <f t="shared" si="37"/>
        <v>0</v>
      </c>
      <c r="Y76" s="145">
        <f t="shared" si="38"/>
        <v>0</v>
      </c>
      <c r="Z76" s="145">
        <f t="shared" si="39"/>
        <v>0</v>
      </c>
      <c r="AA76" s="164"/>
      <c r="AB76" s="145">
        <f t="shared" si="40"/>
        <v>0</v>
      </c>
      <c r="AC76" s="145">
        <f>R76*F76</f>
        <v>0</v>
      </c>
      <c r="AD76" s="145">
        <f>(S76+T76+U76)*F76</f>
        <v>0</v>
      </c>
      <c r="AE76" s="145">
        <f>X76*F76</f>
        <v>0</v>
      </c>
      <c r="AF76" s="145">
        <f>Y76*F76</f>
        <v>0</v>
      </c>
      <c r="AG76" s="145">
        <f t="shared" si="42"/>
        <v>0</v>
      </c>
    </row>
    <row r="77" spans="1:33" s="135" customFormat="1" ht="12.75" customHeight="1">
      <c r="A77" s="136"/>
      <c r="B77" s="143" t="s">
        <v>396</v>
      </c>
      <c r="C77" s="138"/>
      <c r="D77" s="141" t="s">
        <v>397</v>
      </c>
      <c r="E77" s="140" t="s">
        <v>202</v>
      </c>
      <c r="F77" s="141" t="s">
        <v>202</v>
      </c>
      <c r="G77" s="141"/>
      <c r="H77" s="141"/>
      <c r="I77" s="141"/>
      <c r="J77" s="145">
        <v>0</v>
      </c>
      <c r="K77" s="164"/>
      <c r="L77" s="145"/>
      <c r="M77" s="145"/>
      <c r="N77" s="145"/>
      <c r="O77" s="145"/>
      <c r="P77" s="145">
        <f t="shared" si="34"/>
        <v>0</v>
      </c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64"/>
      <c r="AB77" s="141"/>
      <c r="AC77" s="145"/>
      <c r="AD77" s="141"/>
      <c r="AE77" s="141"/>
      <c r="AF77" s="141"/>
      <c r="AG77" s="145"/>
    </row>
    <row r="78" spans="1:33" s="135" customFormat="1" ht="12.75" customHeight="1">
      <c r="A78" s="140">
        <v>53</v>
      </c>
      <c r="B78" s="143" t="s">
        <v>398</v>
      </c>
      <c r="C78" s="143" t="s">
        <v>399</v>
      </c>
      <c r="D78" s="141" t="s">
        <v>400</v>
      </c>
      <c r="E78" s="140" t="s">
        <v>6</v>
      </c>
      <c r="F78" s="144">
        <v>737.29</v>
      </c>
      <c r="G78" s="145">
        <v>0.78200000000000003</v>
      </c>
      <c r="H78" s="1">
        <f t="shared" ref="H78" si="44">G78*(1-$H$3)</f>
        <v>0.78200000000000003</v>
      </c>
      <c r="I78" s="145"/>
      <c r="J78" s="145">
        <v>0</v>
      </c>
      <c r="K78" s="164"/>
      <c r="L78" s="168"/>
      <c r="M78" s="168"/>
      <c r="N78" s="168"/>
      <c r="O78" s="168"/>
      <c r="P78" s="145">
        <f t="shared" si="34"/>
        <v>0</v>
      </c>
      <c r="Q78" s="145"/>
      <c r="R78" s="145">
        <f t="shared" si="35"/>
        <v>0</v>
      </c>
      <c r="S78" s="168"/>
      <c r="T78" s="168"/>
      <c r="U78" s="168"/>
      <c r="V78" s="145">
        <f t="shared" si="36"/>
        <v>0</v>
      </c>
      <c r="W78" s="145"/>
      <c r="X78" s="145">
        <f t="shared" si="37"/>
        <v>0</v>
      </c>
      <c r="Y78" s="145">
        <f t="shared" si="38"/>
        <v>0</v>
      </c>
      <c r="Z78" s="145">
        <f t="shared" si="39"/>
        <v>0</v>
      </c>
      <c r="AA78" s="164"/>
      <c r="AB78" s="145">
        <f t="shared" si="40"/>
        <v>0</v>
      </c>
      <c r="AC78" s="145">
        <f>R78*F78</f>
        <v>0</v>
      </c>
      <c r="AD78" s="145">
        <f>(S78+T78+U78)*F78</f>
        <v>0</v>
      </c>
      <c r="AE78" s="145">
        <f>X78*F78</f>
        <v>0</v>
      </c>
      <c r="AF78" s="145">
        <f>Y78*F78</f>
        <v>0</v>
      </c>
      <c r="AG78" s="145">
        <f t="shared" si="42"/>
        <v>0</v>
      </c>
    </row>
    <row r="79" spans="1:33" s="135" customFormat="1" ht="12.75" customHeight="1">
      <c r="A79" s="136"/>
      <c r="B79" s="143" t="s">
        <v>401</v>
      </c>
      <c r="C79" s="138"/>
      <c r="D79" s="141" t="s">
        <v>402</v>
      </c>
      <c r="E79" s="140" t="s">
        <v>202</v>
      </c>
      <c r="F79" s="141" t="s">
        <v>202</v>
      </c>
      <c r="G79" s="141"/>
      <c r="H79" s="141"/>
      <c r="I79" s="141"/>
      <c r="J79" s="145">
        <v>0</v>
      </c>
      <c r="K79" s="164"/>
      <c r="L79" s="145"/>
      <c r="M79" s="145"/>
      <c r="N79" s="145"/>
      <c r="O79" s="145"/>
      <c r="P79" s="145">
        <f t="shared" si="34"/>
        <v>0</v>
      </c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64"/>
      <c r="AB79" s="141"/>
      <c r="AC79" s="145"/>
      <c r="AD79" s="141"/>
      <c r="AE79" s="141"/>
      <c r="AF79" s="141"/>
      <c r="AG79" s="145"/>
    </row>
    <row r="80" spans="1:33" s="135" customFormat="1" ht="12.75" customHeight="1">
      <c r="A80" s="140">
        <v>54</v>
      </c>
      <c r="B80" s="143" t="s">
        <v>403</v>
      </c>
      <c r="C80" s="143" t="s">
        <v>404</v>
      </c>
      <c r="D80" s="141" t="s">
        <v>405</v>
      </c>
      <c r="E80" s="140" t="s">
        <v>208</v>
      </c>
      <c r="F80" s="144">
        <v>4.41</v>
      </c>
      <c r="G80" s="145">
        <v>158.87350000000001</v>
      </c>
      <c r="H80" s="1">
        <f t="shared" ref="H80" si="45">G80*(1-$H$3)</f>
        <v>158.87350000000001</v>
      </c>
      <c r="I80" s="145"/>
      <c r="J80" s="145">
        <v>1.53</v>
      </c>
      <c r="K80" s="164"/>
      <c r="L80" s="168"/>
      <c r="M80" s="168"/>
      <c r="N80" s="168"/>
      <c r="O80" s="168"/>
      <c r="P80" s="145">
        <f t="shared" si="34"/>
        <v>0</v>
      </c>
      <c r="Q80" s="145"/>
      <c r="R80" s="145">
        <f t="shared" si="35"/>
        <v>0</v>
      </c>
      <c r="S80" s="168"/>
      <c r="T80" s="168"/>
      <c r="U80" s="168"/>
      <c r="V80" s="145">
        <f t="shared" si="36"/>
        <v>0</v>
      </c>
      <c r="W80" s="145"/>
      <c r="X80" s="145">
        <f t="shared" si="37"/>
        <v>0</v>
      </c>
      <c r="Y80" s="145">
        <f t="shared" si="38"/>
        <v>0</v>
      </c>
      <c r="Z80" s="145">
        <f t="shared" si="39"/>
        <v>0</v>
      </c>
      <c r="AA80" s="164"/>
      <c r="AB80" s="145">
        <f t="shared" si="40"/>
        <v>0</v>
      </c>
      <c r="AC80" s="145">
        <f>R80*F80</f>
        <v>0</v>
      </c>
      <c r="AD80" s="145">
        <f>(S80+T80+U80)*F80</f>
        <v>0</v>
      </c>
      <c r="AE80" s="145">
        <f>X80*F80</f>
        <v>0</v>
      </c>
      <c r="AF80" s="145">
        <f>Y80*F80</f>
        <v>0</v>
      </c>
      <c r="AG80" s="145">
        <f t="shared" si="42"/>
        <v>0</v>
      </c>
    </row>
    <row r="81" spans="1:33" s="135" customFormat="1" ht="12.75" customHeight="1">
      <c r="A81" s="136"/>
      <c r="B81" s="143" t="s">
        <v>406</v>
      </c>
      <c r="C81" s="138"/>
      <c r="D81" s="141" t="s">
        <v>407</v>
      </c>
      <c r="E81" s="140" t="s">
        <v>202</v>
      </c>
      <c r="F81" s="141" t="s">
        <v>202</v>
      </c>
      <c r="G81" s="141"/>
      <c r="H81" s="141"/>
      <c r="I81" s="141"/>
      <c r="J81" s="145">
        <v>0</v>
      </c>
      <c r="K81" s="164"/>
      <c r="L81" s="145"/>
      <c r="M81" s="145"/>
      <c r="N81" s="145"/>
      <c r="O81" s="145"/>
      <c r="P81" s="145">
        <f t="shared" si="34"/>
        <v>0</v>
      </c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64"/>
      <c r="AB81" s="141"/>
      <c r="AC81" s="145"/>
      <c r="AD81" s="141"/>
      <c r="AE81" s="141"/>
      <c r="AF81" s="141"/>
      <c r="AG81" s="145"/>
    </row>
    <row r="82" spans="1:33" s="135" customFormat="1" ht="12.75" customHeight="1">
      <c r="A82" s="140">
        <v>55</v>
      </c>
      <c r="B82" s="143" t="s">
        <v>408</v>
      </c>
      <c r="C82" s="143" t="s">
        <v>409</v>
      </c>
      <c r="D82" s="141" t="s">
        <v>405</v>
      </c>
      <c r="E82" s="140" t="s">
        <v>208</v>
      </c>
      <c r="F82" s="144">
        <v>4.2</v>
      </c>
      <c r="G82" s="145">
        <v>197.08100000000002</v>
      </c>
      <c r="H82" s="1">
        <f t="shared" ref="H82" si="46">G82*(1-$H$3)</f>
        <v>197.08100000000002</v>
      </c>
      <c r="I82" s="145"/>
      <c r="J82" s="145">
        <v>1.7</v>
      </c>
      <c r="K82" s="164"/>
      <c r="L82" s="168"/>
      <c r="M82" s="168"/>
      <c r="N82" s="168"/>
      <c r="O82" s="168"/>
      <c r="P82" s="145">
        <f t="shared" si="34"/>
        <v>0</v>
      </c>
      <c r="Q82" s="145"/>
      <c r="R82" s="145">
        <f t="shared" si="35"/>
        <v>0</v>
      </c>
      <c r="S82" s="168"/>
      <c r="T82" s="168"/>
      <c r="U82" s="168"/>
      <c r="V82" s="145">
        <f t="shared" si="36"/>
        <v>0</v>
      </c>
      <c r="W82" s="145"/>
      <c r="X82" s="145">
        <f t="shared" si="37"/>
        <v>0</v>
      </c>
      <c r="Y82" s="145">
        <f t="shared" si="38"/>
        <v>0</v>
      </c>
      <c r="Z82" s="145">
        <f t="shared" si="39"/>
        <v>0</v>
      </c>
      <c r="AA82" s="164"/>
      <c r="AB82" s="145">
        <f t="shared" si="40"/>
        <v>0</v>
      </c>
      <c r="AC82" s="145">
        <f>R82*F82</f>
        <v>0</v>
      </c>
      <c r="AD82" s="145">
        <f>(S82+T82+U82)*F82</f>
        <v>0</v>
      </c>
      <c r="AE82" s="145">
        <f>X82*F82</f>
        <v>0</v>
      </c>
      <c r="AF82" s="145">
        <f>Y82*F82</f>
        <v>0</v>
      </c>
      <c r="AG82" s="145">
        <f t="shared" si="42"/>
        <v>0</v>
      </c>
    </row>
    <row r="83" spans="1:33" s="135" customFormat="1" ht="12.75" customHeight="1">
      <c r="A83" s="142"/>
      <c r="B83" s="143" t="s">
        <v>410</v>
      </c>
      <c r="C83" s="143"/>
      <c r="D83" s="141" t="s">
        <v>411</v>
      </c>
      <c r="E83" s="140" t="s">
        <v>202</v>
      </c>
      <c r="F83" s="141" t="s">
        <v>202</v>
      </c>
      <c r="G83" s="141"/>
      <c r="H83" s="141"/>
      <c r="I83" s="141"/>
      <c r="J83" s="145">
        <v>0</v>
      </c>
      <c r="K83" s="164"/>
      <c r="L83" s="145"/>
      <c r="M83" s="145"/>
      <c r="N83" s="145"/>
      <c r="O83" s="145"/>
      <c r="P83" s="145">
        <f t="shared" si="34"/>
        <v>0</v>
      </c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64"/>
      <c r="AB83" s="141"/>
      <c r="AC83" s="145"/>
      <c r="AD83" s="141"/>
      <c r="AE83" s="141"/>
      <c r="AF83" s="141"/>
      <c r="AG83" s="145"/>
    </row>
    <row r="84" spans="1:33" s="135" customFormat="1" ht="12.75" customHeight="1">
      <c r="A84" s="140">
        <v>56</v>
      </c>
      <c r="B84" s="143" t="s">
        <v>412</v>
      </c>
      <c r="C84" s="143" t="s">
        <v>413</v>
      </c>
      <c r="D84" s="141" t="s">
        <v>414</v>
      </c>
      <c r="E84" s="140" t="s">
        <v>8</v>
      </c>
      <c r="F84" s="144">
        <v>38.5</v>
      </c>
      <c r="G84" s="145">
        <v>17.586500000000001</v>
      </c>
      <c r="H84" s="1">
        <f t="shared" ref="H84" si="47">G84*(1-$H$3)</f>
        <v>17.586500000000001</v>
      </c>
      <c r="I84" s="145"/>
      <c r="J84" s="145">
        <v>0.17</v>
      </c>
      <c r="K84" s="164"/>
      <c r="L84" s="168"/>
      <c r="M84" s="168"/>
      <c r="N84" s="168"/>
      <c r="O84" s="168"/>
      <c r="P84" s="145">
        <f t="shared" si="34"/>
        <v>0</v>
      </c>
      <c r="Q84" s="145"/>
      <c r="R84" s="145">
        <f t="shared" si="35"/>
        <v>0</v>
      </c>
      <c r="S84" s="168"/>
      <c r="T84" s="168"/>
      <c r="U84" s="168"/>
      <c r="V84" s="145">
        <f t="shared" si="36"/>
        <v>0</v>
      </c>
      <c r="W84" s="145"/>
      <c r="X84" s="145">
        <f t="shared" si="37"/>
        <v>0</v>
      </c>
      <c r="Y84" s="145">
        <f t="shared" si="38"/>
        <v>0</v>
      </c>
      <c r="Z84" s="145">
        <f t="shared" si="39"/>
        <v>0</v>
      </c>
      <c r="AA84" s="164"/>
      <c r="AB84" s="145">
        <f t="shared" si="40"/>
        <v>0</v>
      </c>
      <c r="AC84" s="145">
        <f>R84*F84</f>
        <v>0</v>
      </c>
      <c r="AD84" s="145">
        <f>(S84+T84+U84)*F84</f>
        <v>0</v>
      </c>
      <c r="AE84" s="145">
        <f>X84*F84</f>
        <v>0</v>
      </c>
      <c r="AF84" s="145">
        <f>Y84*F84</f>
        <v>0</v>
      </c>
      <c r="AG84" s="145">
        <f t="shared" si="42"/>
        <v>0</v>
      </c>
    </row>
    <row r="85" spans="1:33" s="135" customFormat="1" ht="12.75" customHeight="1">
      <c r="A85" s="136"/>
      <c r="B85" s="143" t="s">
        <v>415</v>
      </c>
      <c r="C85" s="138"/>
      <c r="D85" s="139" t="s">
        <v>416</v>
      </c>
      <c r="E85" s="140" t="s">
        <v>202</v>
      </c>
      <c r="F85" s="141" t="s">
        <v>202</v>
      </c>
      <c r="G85" s="141"/>
      <c r="H85" s="141"/>
      <c r="I85" s="141"/>
      <c r="J85" s="145">
        <v>0</v>
      </c>
      <c r="K85" s="164"/>
      <c r="L85" s="145"/>
      <c r="M85" s="145"/>
      <c r="N85" s="145"/>
      <c r="O85" s="145"/>
      <c r="P85" s="145">
        <f t="shared" si="34"/>
        <v>0</v>
      </c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64"/>
      <c r="AB85" s="141"/>
      <c r="AC85" s="145"/>
      <c r="AD85" s="141"/>
      <c r="AE85" s="141"/>
      <c r="AF85" s="141"/>
      <c r="AG85" s="145"/>
    </row>
    <row r="86" spans="1:33" s="135" customFormat="1" ht="12.75" customHeight="1">
      <c r="A86" s="140">
        <v>57</v>
      </c>
      <c r="B86" s="143" t="s">
        <v>417</v>
      </c>
      <c r="C86" s="143" t="s">
        <v>418</v>
      </c>
      <c r="D86" s="141" t="s">
        <v>419</v>
      </c>
      <c r="E86" s="140" t="s">
        <v>8</v>
      </c>
      <c r="F86" s="144">
        <v>42</v>
      </c>
      <c r="G86" s="145">
        <v>10.718499999999999</v>
      </c>
      <c r="H86" s="1">
        <f t="shared" ref="H86:H88" si="48">G86*(1-$H$3)</f>
        <v>10.718499999999999</v>
      </c>
      <c r="I86" s="145"/>
      <c r="J86" s="145">
        <v>8.5000000000000006E-2</v>
      </c>
      <c r="K86" s="164"/>
      <c r="L86" s="168"/>
      <c r="M86" s="168"/>
      <c r="N86" s="168"/>
      <c r="O86" s="168"/>
      <c r="P86" s="145">
        <f t="shared" si="34"/>
        <v>0</v>
      </c>
      <c r="Q86" s="145"/>
      <c r="R86" s="145">
        <f t="shared" si="35"/>
        <v>0</v>
      </c>
      <c r="S86" s="168"/>
      <c r="T86" s="168"/>
      <c r="U86" s="168"/>
      <c r="V86" s="145">
        <f t="shared" si="36"/>
        <v>0</v>
      </c>
      <c r="W86" s="145"/>
      <c r="X86" s="145">
        <f t="shared" si="37"/>
        <v>0</v>
      </c>
      <c r="Y86" s="145">
        <f t="shared" si="38"/>
        <v>0</v>
      </c>
      <c r="Z86" s="145">
        <f t="shared" si="39"/>
        <v>0</v>
      </c>
      <c r="AA86" s="164"/>
      <c r="AB86" s="145">
        <f t="shared" si="40"/>
        <v>0</v>
      </c>
      <c r="AC86" s="145">
        <f>R86*F86</f>
        <v>0</v>
      </c>
      <c r="AD86" s="145">
        <f>(S86+T86+U86)*F86</f>
        <v>0</v>
      </c>
      <c r="AE86" s="145">
        <f>X86*F86</f>
        <v>0</v>
      </c>
      <c r="AF86" s="145">
        <f>Y86*F86</f>
        <v>0</v>
      </c>
      <c r="AG86" s="145">
        <f t="shared" si="42"/>
        <v>0</v>
      </c>
    </row>
    <row r="87" spans="1:33" s="135" customFormat="1" ht="12.75" customHeight="1">
      <c r="A87" s="140">
        <v>58</v>
      </c>
      <c r="B87" s="143" t="s">
        <v>420</v>
      </c>
      <c r="C87" s="143" t="s">
        <v>421</v>
      </c>
      <c r="D87" s="139" t="s">
        <v>422</v>
      </c>
      <c r="E87" s="140" t="s">
        <v>8</v>
      </c>
      <c r="F87" s="144">
        <v>5.4</v>
      </c>
      <c r="G87" s="145">
        <v>38.360500000000002</v>
      </c>
      <c r="H87" s="1">
        <f t="shared" si="48"/>
        <v>38.360500000000002</v>
      </c>
      <c r="I87" s="145"/>
      <c r="J87" s="145">
        <v>0.42499999999999999</v>
      </c>
      <c r="K87" s="164"/>
      <c r="L87" s="168"/>
      <c r="M87" s="168"/>
      <c r="N87" s="168"/>
      <c r="O87" s="168"/>
      <c r="P87" s="145">
        <f t="shared" si="34"/>
        <v>0</v>
      </c>
      <c r="Q87" s="145"/>
      <c r="R87" s="145">
        <f t="shared" si="35"/>
        <v>0</v>
      </c>
      <c r="S87" s="168"/>
      <c r="T87" s="168"/>
      <c r="U87" s="168"/>
      <c r="V87" s="145">
        <f t="shared" si="36"/>
        <v>0</v>
      </c>
      <c r="W87" s="145"/>
      <c r="X87" s="145">
        <f t="shared" si="37"/>
        <v>0</v>
      </c>
      <c r="Y87" s="145">
        <f t="shared" si="38"/>
        <v>0</v>
      </c>
      <c r="Z87" s="145">
        <f t="shared" si="39"/>
        <v>0</v>
      </c>
      <c r="AA87" s="164"/>
      <c r="AB87" s="145">
        <f t="shared" si="40"/>
        <v>0</v>
      </c>
      <c r="AC87" s="145">
        <f>R87*F87</f>
        <v>0</v>
      </c>
      <c r="AD87" s="145">
        <f>(S87+T87+U87)*F87</f>
        <v>0</v>
      </c>
      <c r="AE87" s="145">
        <f>X87*F87</f>
        <v>0</v>
      </c>
      <c r="AF87" s="145">
        <f>Y87*F87</f>
        <v>0</v>
      </c>
      <c r="AG87" s="145">
        <f t="shared" si="42"/>
        <v>0</v>
      </c>
    </row>
    <row r="88" spans="1:33" s="135" customFormat="1" ht="12.75" customHeight="1">
      <c r="A88" s="140">
        <v>59</v>
      </c>
      <c r="B88" s="143" t="s">
        <v>423</v>
      </c>
      <c r="C88" s="143" t="s">
        <v>424</v>
      </c>
      <c r="D88" s="141" t="s">
        <v>425</v>
      </c>
      <c r="E88" s="140" t="s">
        <v>208</v>
      </c>
      <c r="F88" s="145">
        <v>42.9</v>
      </c>
      <c r="G88" s="145">
        <v>88.314999999999998</v>
      </c>
      <c r="H88" s="1">
        <f t="shared" si="48"/>
        <v>88.314999999999998</v>
      </c>
      <c r="I88" s="145"/>
      <c r="J88" s="145">
        <v>0.38250000000000001</v>
      </c>
      <c r="K88" s="164"/>
      <c r="L88" s="168"/>
      <c r="M88" s="168"/>
      <c r="N88" s="168"/>
      <c r="O88" s="168"/>
      <c r="P88" s="145">
        <f t="shared" si="34"/>
        <v>0</v>
      </c>
      <c r="Q88" s="145"/>
      <c r="R88" s="145">
        <f t="shared" si="35"/>
        <v>0</v>
      </c>
      <c r="S88" s="168"/>
      <c r="T88" s="168"/>
      <c r="U88" s="168"/>
      <c r="V88" s="145">
        <f t="shared" si="36"/>
        <v>0</v>
      </c>
      <c r="W88" s="145"/>
      <c r="X88" s="145">
        <f t="shared" si="37"/>
        <v>0</v>
      </c>
      <c r="Y88" s="145">
        <f t="shared" si="38"/>
        <v>0</v>
      </c>
      <c r="Z88" s="145">
        <f t="shared" si="39"/>
        <v>0</v>
      </c>
      <c r="AA88" s="164"/>
      <c r="AB88" s="145">
        <f t="shared" si="40"/>
        <v>0</v>
      </c>
      <c r="AC88" s="145">
        <f>R88*F88</f>
        <v>0</v>
      </c>
      <c r="AD88" s="145">
        <f>(S88+T88+U88)*F88</f>
        <v>0</v>
      </c>
      <c r="AE88" s="145">
        <f>X88*F88</f>
        <v>0</v>
      </c>
      <c r="AF88" s="145">
        <f>Y88*F88</f>
        <v>0</v>
      </c>
      <c r="AG88" s="145">
        <f t="shared" si="42"/>
        <v>0</v>
      </c>
    </row>
    <row r="89" spans="1:33" s="135" customFormat="1" ht="12.75" customHeight="1">
      <c r="A89" s="136"/>
      <c r="B89" s="143" t="s">
        <v>426</v>
      </c>
      <c r="C89" s="138"/>
      <c r="D89" s="139" t="s">
        <v>427</v>
      </c>
      <c r="E89" s="140" t="s">
        <v>202</v>
      </c>
      <c r="F89" s="141" t="s">
        <v>202</v>
      </c>
      <c r="G89" s="141"/>
      <c r="H89" s="141"/>
      <c r="I89" s="141"/>
      <c r="J89" s="145">
        <v>0</v>
      </c>
      <c r="K89" s="164"/>
      <c r="L89" s="145"/>
      <c r="M89" s="145"/>
      <c r="N89" s="145"/>
      <c r="O89" s="145"/>
      <c r="P89" s="145">
        <f t="shared" si="34"/>
        <v>0</v>
      </c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64"/>
      <c r="AB89" s="141"/>
      <c r="AC89" s="145"/>
      <c r="AD89" s="141"/>
      <c r="AE89" s="141"/>
      <c r="AF89" s="141"/>
      <c r="AG89" s="145"/>
    </row>
    <row r="90" spans="1:33" s="135" customFormat="1" ht="12.75" customHeight="1">
      <c r="A90" s="140">
        <v>60</v>
      </c>
      <c r="B90" s="143" t="s">
        <v>428</v>
      </c>
      <c r="C90" s="143" t="s">
        <v>429</v>
      </c>
      <c r="D90" s="141" t="s">
        <v>430</v>
      </c>
      <c r="E90" s="140" t="s">
        <v>208</v>
      </c>
      <c r="F90" s="144">
        <v>15.6</v>
      </c>
      <c r="G90" s="145">
        <v>1048.0754999999999</v>
      </c>
      <c r="H90" s="1">
        <f t="shared" ref="H90:H94" si="49">G90*(1-$H$3)</f>
        <v>1048.0754999999999</v>
      </c>
      <c r="I90" s="145"/>
      <c r="J90" s="145">
        <v>6.46</v>
      </c>
      <c r="K90" s="164"/>
      <c r="L90" s="168"/>
      <c r="M90" s="168"/>
      <c r="N90" s="168"/>
      <c r="O90" s="168"/>
      <c r="P90" s="148">
        <f t="shared" si="34"/>
        <v>0</v>
      </c>
      <c r="Q90" s="148"/>
      <c r="R90" s="145">
        <f t="shared" si="35"/>
        <v>0</v>
      </c>
      <c r="S90" s="168"/>
      <c r="T90" s="168"/>
      <c r="U90" s="168"/>
      <c r="V90" s="145">
        <f t="shared" si="36"/>
        <v>0</v>
      </c>
      <c r="W90" s="145"/>
      <c r="X90" s="145">
        <f t="shared" si="37"/>
        <v>0</v>
      </c>
      <c r="Y90" s="145">
        <f t="shared" si="38"/>
        <v>0</v>
      </c>
      <c r="Z90" s="145">
        <f t="shared" si="39"/>
        <v>0</v>
      </c>
      <c r="AA90" s="164"/>
      <c r="AB90" s="145">
        <f t="shared" si="40"/>
        <v>0</v>
      </c>
      <c r="AC90" s="145">
        <f>R90*F90</f>
        <v>0</v>
      </c>
      <c r="AD90" s="145">
        <f>(S90+T90+U90)*F90</f>
        <v>0</v>
      </c>
      <c r="AE90" s="145">
        <f>X90*F90</f>
        <v>0</v>
      </c>
      <c r="AF90" s="145">
        <f>Y90*F90</f>
        <v>0</v>
      </c>
      <c r="AG90" s="145">
        <f t="shared" si="42"/>
        <v>0</v>
      </c>
    </row>
    <row r="91" spans="1:33" s="135" customFormat="1" ht="12.75" customHeight="1">
      <c r="A91" s="140">
        <v>61</v>
      </c>
      <c r="B91" s="143" t="s">
        <v>431</v>
      </c>
      <c r="C91" s="143" t="s">
        <v>432</v>
      </c>
      <c r="D91" s="141" t="s">
        <v>433</v>
      </c>
      <c r="E91" s="140" t="s">
        <v>208</v>
      </c>
      <c r="F91" s="144">
        <v>10.62</v>
      </c>
      <c r="G91" s="145">
        <v>19.5075</v>
      </c>
      <c r="H91" s="1">
        <f t="shared" si="49"/>
        <v>19.5075</v>
      </c>
      <c r="I91" s="145"/>
      <c r="J91" s="145">
        <v>0.42499999999999999</v>
      </c>
      <c r="K91" s="164"/>
      <c r="L91" s="168"/>
      <c r="M91" s="168"/>
      <c r="N91" s="168"/>
      <c r="O91" s="168"/>
      <c r="P91" s="148">
        <f t="shared" si="34"/>
        <v>0</v>
      </c>
      <c r="Q91" s="148"/>
      <c r="R91" s="145">
        <f t="shared" si="35"/>
        <v>0</v>
      </c>
      <c r="S91" s="168"/>
      <c r="T91" s="168"/>
      <c r="U91" s="168"/>
      <c r="V91" s="145">
        <f t="shared" si="36"/>
        <v>0</v>
      </c>
      <c r="W91" s="145"/>
      <c r="X91" s="145">
        <f t="shared" si="37"/>
        <v>0</v>
      </c>
      <c r="Y91" s="145">
        <f t="shared" si="38"/>
        <v>0</v>
      </c>
      <c r="Z91" s="145">
        <f t="shared" si="39"/>
        <v>0</v>
      </c>
      <c r="AA91" s="164"/>
      <c r="AB91" s="145">
        <f t="shared" si="40"/>
        <v>0</v>
      </c>
      <c r="AC91" s="145">
        <f>R91*F91</f>
        <v>0</v>
      </c>
      <c r="AD91" s="145">
        <f>(S91+T91+U91)*F91</f>
        <v>0</v>
      </c>
      <c r="AE91" s="145">
        <f>X91*F91</f>
        <v>0</v>
      </c>
      <c r="AF91" s="145">
        <f>Y91*F91</f>
        <v>0</v>
      </c>
      <c r="AG91" s="145">
        <f t="shared" si="42"/>
        <v>0</v>
      </c>
    </row>
    <row r="92" spans="1:33" s="135" customFormat="1" ht="12.75" customHeight="1">
      <c r="A92" s="136"/>
      <c r="B92" s="143" t="s">
        <v>434</v>
      </c>
      <c r="C92" s="138"/>
      <c r="D92" s="139" t="s">
        <v>435</v>
      </c>
      <c r="E92" s="140" t="s">
        <v>202</v>
      </c>
      <c r="F92" s="141" t="s">
        <v>202</v>
      </c>
      <c r="G92" s="141"/>
      <c r="H92" s="141"/>
      <c r="I92" s="141"/>
      <c r="J92" s="145">
        <v>0</v>
      </c>
      <c r="K92" s="164"/>
      <c r="L92" s="145"/>
      <c r="M92" s="145"/>
      <c r="N92" s="145"/>
      <c r="O92" s="145"/>
      <c r="P92" s="145">
        <f t="shared" si="34"/>
        <v>0</v>
      </c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64"/>
      <c r="AB92" s="141"/>
      <c r="AC92" s="145"/>
      <c r="AD92" s="141"/>
      <c r="AE92" s="141"/>
      <c r="AF92" s="141"/>
      <c r="AG92" s="145"/>
    </row>
    <row r="93" spans="1:33" s="135" customFormat="1" ht="12.75" customHeight="1">
      <c r="A93" s="140">
        <v>62</v>
      </c>
      <c r="B93" s="143" t="s">
        <v>436</v>
      </c>
      <c r="C93" s="143" t="s">
        <v>437</v>
      </c>
      <c r="D93" s="141" t="s">
        <v>438</v>
      </c>
      <c r="E93" s="147" t="s">
        <v>4</v>
      </c>
      <c r="F93" s="144">
        <v>1</v>
      </c>
      <c r="G93" s="145">
        <v>11609.77</v>
      </c>
      <c r="H93" s="1">
        <f t="shared" si="49"/>
        <v>11609.77</v>
      </c>
      <c r="I93" s="145"/>
      <c r="J93" s="145">
        <v>331.5073834039361</v>
      </c>
      <c r="K93" s="164"/>
      <c r="L93" s="168"/>
      <c r="M93" s="168"/>
      <c r="N93" s="168"/>
      <c r="O93" s="168"/>
      <c r="P93" s="145">
        <f t="shared" si="34"/>
        <v>0</v>
      </c>
      <c r="Q93" s="145"/>
      <c r="R93" s="145">
        <f t="shared" si="35"/>
        <v>0</v>
      </c>
      <c r="S93" s="168"/>
      <c r="T93" s="168"/>
      <c r="U93" s="168"/>
      <c r="V93" s="145">
        <f t="shared" si="36"/>
        <v>0</v>
      </c>
      <c r="W93" s="145"/>
      <c r="X93" s="145">
        <f t="shared" si="37"/>
        <v>0</v>
      </c>
      <c r="Y93" s="145">
        <f t="shared" si="38"/>
        <v>0</v>
      </c>
      <c r="Z93" s="1">
        <f t="shared" si="39"/>
        <v>0</v>
      </c>
      <c r="AA93" s="164"/>
      <c r="AB93" s="145">
        <f t="shared" si="40"/>
        <v>0</v>
      </c>
      <c r="AC93" s="145">
        <f>R93*F93</f>
        <v>0</v>
      </c>
      <c r="AD93" s="145">
        <f>(S93+T93+U93)*F93</f>
        <v>0</v>
      </c>
      <c r="AE93" s="145">
        <f>X93*F93</f>
        <v>0</v>
      </c>
      <c r="AF93" s="145">
        <f>Y93*F93</f>
        <v>0</v>
      </c>
      <c r="AG93" s="145">
        <f t="shared" si="42"/>
        <v>0</v>
      </c>
    </row>
    <row r="94" spans="1:33" s="135" customFormat="1" ht="12.75" customHeight="1">
      <c r="A94" s="140">
        <v>63</v>
      </c>
      <c r="B94" s="143" t="s">
        <v>439</v>
      </c>
      <c r="C94" s="143" t="s">
        <v>437</v>
      </c>
      <c r="D94" s="141" t="s">
        <v>440</v>
      </c>
      <c r="E94" s="147" t="s">
        <v>4</v>
      </c>
      <c r="F94" s="144">
        <v>1</v>
      </c>
      <c r="G94" s="145">
        <v>4638.97</v>
      </c>
      <c r="H94" s="1">
        <f t="shared" si="49"/>
        <v>4638.97</v>
      </c>
      <c r="I94" s="145"/>
      <c r="J94" s="145">
        <v>132.46195285430787</v>
      </c>
      <c r="K94" s="164"/>
      <c r="L94" s="168"/>
      <c r="M94" s="168"/>
      <c r="N94" s="168"/>
      <c r="O94" s="168"/>
      <c r="P94" s="145">
        <f t="shared" si="34"/>
        <v>0</v>
      </c>
      <c r="Q94" s="145"/>
      <c r="R94" s="145">
        <f t="shared" si="35"/>
        <v>0</v>
      </c>
      <c r="S94" s="168"/>
      <c r="T94" s="168"/>
      <c r="U94" s="168"/>
      <c r="V94" s="145">
        <f t="shared" si="36"/>
        <v>0</v>
      </c>
      <c r="W94" s="145"/>
      <c r="X94" s="145">
        <f t="shared" si="37"/>
        <v>0</v>
      </c>
      <c r="Y94" s="145">
        <f t="shared" si="38"/>
        <v>0</v>
      </c>
      <c r="Z94" s="145">
        <f t="shared" si="39"/>
        <v>0</v>
      </c>
      <c r="AA94" s="164"/>
      <c r="AB94" s="145">
        <f t="shared" si="40"/>
        <v>0</v>
      </c>
      <c r="AC94" s="145">
        <f>R94*F94</f>
        <v>0</v>
      </c>
      <c r="AD94" s="145">
        <f>(S94+T94+U94)*F94</f>
        <v>0</v>
      </c>
      <c r="AE94" s="145">
        <f>X94*F94</f>
        <v>0</v>
      </c>
      <c r="AF94" s="145">
        <f>Y94*F94</f>
        <v>0</v>
      </c>
      <c r="AG94" s="145">
        <f t="shared" si="42"/>
        <v>0</v>
      </c>
    </row>
    <row r="95" spans="1:33" s="135" customFormat="1" ht="12.75" customHeight="1">
      <c r="A95" s="140">
        <v>64</v>
      </c>
      <c r="B95" s="143"/>
      <c r="C95" s="137" t="s">
        <v>441</v>
      </c>
      <c r="D95" s="139" t="s">
        <v>442</v>
      </c>
      <c r="E95" s="147" t="s">
        <v>443</v>
      </c>
      <c r="F95" s="144">
        <v>80</v>
      </c>
      <c r="G95" s="1">
        <v>34.530540000000002</v>
      </c>
      <c r="H95" s="167">
        <f>27.78*(1+$X$3)*(1+$Y$3)</f>
        <v>34.530540000000002</v>
      </c>
      <c r="I95" s="148"/>
      <c r="J95" s="145">
        <v>1</v>
      </c>
      <c r="K95" s="164"/>
      <c r="L95" s="168"/>
      <c r="M95" s="168"/>
      <c r="N95" s="168"/>
      <c r="O95" s="168"/>
      <c r="P95" s="145">
        <f t="shared" si="34"/>
        <v>0</v>
      </c>
      <c r="Q95" s="148"/>
      <c r="R95" s="145">
        <f t="shared" si="35"/>
        <v>0</v>
      </c>
      <c r="S95" s="168"/>
      <c r="T95" s="168"/>
      <c r="U95" s="168"/>
      <c r="V95" s="148">
        <f t="shared" si="36"/>
        <v>0</v>
      </c>
      <c r="W95" s="148"/>
      <c r="X95" s="148">
        <f t="shared" si="37"/>
        <v>0</v>
      </c>
      <c r="Y95" s="148">
        <f t="shared" si="38"/>
        <v>0</v>
      </c>
      <c r="Z95" s="148">
        <f t="shared" si="39"/>
        <v>0</v>
      </c>
      <c r="AA95" s="164"/>
      <c r="AB95" s="148">
        <f t="shared" si="40"/>
        <v>0</v>
      </c>
      <c r="AC95" s="145">
        <f>R95*F95</f>
        <v>0</v>
      </c>
      <c r="AD95" s="148">
        <f>(S95+T95+U95)*F95</f>
        <v>0</v>
      </c>
      <c r="AE95" s="148">
        <f>X95*F95</f>
        <v>0</v>
      </c>
      <c r="AF95" s="148">
        <f>Y95*F95</f>
        <v>0</v>
      </c>
      <c r="AG95" s="145">
        <f t="shared" si="42"/>
        <v>0</v>
      </c>
    </row>
    <row r="96" spans="1:33" s="135" customFormat="1" ht="12.75" customHeight="1">
      <c r="A96" s="132" t="s">
        <v>202</v>
      </c>
      <c r="B96" s="133" t="s">
        <v>202</v>
      </c>
      <c r="C96" s="133" t="s">
        <v>202</v>
      </c>
      <c r="D96" s="134" t="s">
        <v>444</v>
      </c>
      <c r="E96" s="149" t="s">
        <v>202</v>
      </c>
      <c r="F96" s="150" t="s">
        <v>202</v>
      </c>
      <c r="G96" s="150" t="s">
        <v>202</v>
      </c>
      <c r="H96" s="150"/>
      <c r="I96" s="150"/>
      <c r="J96" s="150">
        <v>0</v>
      </c>
      <c r="K96" s="150"/>
      <c r="L96" s="152"/>
      <c r="M96" s="152"/>
      <c r="N96" s="152"/>
      <c r="O96" s="152"/>
      <c r="P96" s="152">
        <f t="shared" si="34"/>
        <v>0</v>
      </c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66"/>
      <c r="AB96" s="150"/>
      <c r="AC96" s="152"/>
      <c r="AD96" s="150"/>
      <c r="AE96" s="150"/>
      <c r="AF96" s="150"/>
      <c r="AG96" s="152"/>
    </row>
    <row r="97" spans="1:33" s="135" customFormat="1" ht="12.75" customHeight="1">
      <c r="A97" s="136"/>
      <c r="B97" s="143" t="s">
        <v>445</v>
      </c>
      <c r="C97" s="138"/>
      <c r="D97" s="141" t="s">
        <v>446</v>
      </c>
      <c r="E97" s="140" t="s">
        <v>202</v>
      </c>
      <c r="F97" s="141" t="s">
        <v>202</v>
      </c>
      <c r="G97" s="141"/>
      <c r="H97" s="141"/>
      <c r="I97" s="141"/>
      <c r="J97" s="145">
        <v>0</v>
      </c>
      <c r="K97" s="164"/>
      <c r="L97" s="145"/>
      <c r="M97" s="145"/>
      <c r="N97" s="145"/>
      <c r="O97" s="145"/>
      <c r="P97" s="145">
        <f t="shared" si="34"/>
        <v>0</v>
      </c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64"/>
      <c r="AB97" s="141"/>
      <c r="AC97" s="145"/>
      <c r="AD97" s="141"/>
      <c r="AE97" s="141"/>
      <c r="AF97" s="141"/>
      <c r="AG97" s="145"/>
    </row>
    <row r="98" spans="1:33" s="135" customFormat="1" ht="12.75" customHeight="1">
      <c r="A98" s="140">
        <v>65</v>
      </c>
      <c r="B98" s="143" t="s">
        <v>447</v>
      </c>
      <c r="C98" s="143" t="s">
        <v>447</v>
      </c>
      <c r="D98" s="139" t="s">
        <v>448</v>
      </c>
      <c r="E98" s="140" t="s">
        <v>8</v>
      </c>
      <c r="F98" s="144">
        <v>320</v>
      </c>
      <c r="G98" s="145">
        <v>7.3694999999999995</v>
      </c>
      <c r="H98" s="1">
        <f t="shared" ref="H98:H99" si="50">G98*(1-$H$3)</f>
        <v>7.3694999999999995</v>
      </c>
      <c r="I98" s="145"/>
      <c r="J98" s="145">
        <v>8.5000000000000006E-2</v>
      </c>
      <c r="K98" s="164"/>
      <c r="L98" s="168"/>
      <c r="M98" s="168"/>
      <c r="N98" s="168"/>
      <c r="O98" s="168"/>
      <c r="P98" s="145">
        <f t="shared" si="34"/>
        <v>0</v>
      </c>
      <c r="Q98" s="145"/>
      <c r="R98" s="145">
        <f t="shared" si="35"/>
        <v>0</v>
      </c>
      <c r="S98" s="168"/>
      <c r="T98" s="168"/>
      <c r="U98" s="168"/>
      <c r="V98" s="145">
        <f t="shared" si="36"/>
        <v>0</v>
      </c>
      <c r="W98" s="145"/>
      <c r="X98" s="145">
        <f t="shared" si="37"/>
        <v>0</v>
      </c>
      <c r="Y98" s="145">
        <f t="shared" si="38"/>
        <v>0</v>
      </c>
      <c r="Z98" s="145">
        <f t="shared" si="39"/>
        <v>0</v>
      </c>
      <c r="AA98" s="164"/>
      <c r="AB98" s="145">
        <f t="shared" si="40"/>
        <v>0</v>
      </c>
      <c r="AC98" s="145">
        <f>R98*F98</f>
        <v>0</v>
      </c>
      <c r="AD98" s="145">
        <f>(S98+T98+U98)*F98</f>
        <v>0</v>
      </c>
      <c r="AE98" s="145">
        <f>X98*F98</f>
        <v>0</v>
      </c>
      <c r="AF98" s="145">
        <f>Y98*F98</f>
        <v>0</v>
      </c>
      <c r="AG98" s="145">
        <f t="shared" si="42"/>
        <v>0</v>
      </c>
    </row>
    <row r="99" spans="1:33" s="135" customFormat="1" ht="12.75" customHeight="1">
      <c r="A99" s="140">
        <v>66</v>
      </c>
      <c r="B99" s="143" t="s">
        <v>449</v>
      </c>
      <c r="C99" s="143" t="s">
        <v>449</v>
      </c>
      <c r="D99" s="141" t="s">
        <v>450</v>
      </c>
      <c r="E99" s="140" t="s">
        <v>8</v>
      </c>
      <c r="F99" s="144">
        <v>330</v>
      </c>
      <c r="G99" s="145">
        <v>9.6984999999999992</v>
      </c>
      <c r="H99" s="1">
        <f t="shared" si="50"/>
        <v>9.6984999999999992</v>
      </c>
      <c r="I99" s="145"/>
      <c r="J99" s="145">
        <v>0.10199999999999999</v>
      </c>
      <c r="K99" s="164"/>
      <c r="L99" s="168"/>
      <c r="M99" s="168"/>
      <c r="N99" s="168"/>
      <c r="O99" s="168"/>
      <c r="P99" s="145">
        <f t="shared" si="34"/>
        <v>0</v>
      </c>
      <c r="Q99" s="145"/>
      <c r="R99" s="145">
        <f t="shared" si="35"/>
        <v>0</v>
      </c>
      <c r="S99" s="168"/>
      <c r="T99" s="168"/>
      <c r="U99" s="168"/>
      <c r="V99" s="145">
        <f t="shared" si="36"/>
        <v>0</v>
      </c>
      <c r="W99" s="145"/>
      <c r="X99" s="145">
        <f t="shared" si="37"/>
        <v>0</v>
      </c>
      <c r="Y99" s="145">
        <f t="shared" si="38"/>
        <v>0</v>
      </c>
      <c r="Z99" s="145">
        <f t="shared" si="39"/>
        <v>0</v>
      </c>
      <c r="AA99" s="164"/>
      <c r="AB99" s="145">
        <f t="shared" si="40"/>
        <v>0</v>
      </c>
      <c r="AC99" s="145">
        <f>R99*F99</f>
        <v>0</v>
      </c>
      <c r="AD99" s="145">
        <f>(S99+T99+U99)*F99</f>
        <v>0</v>
      </c>
      <c r="AE99" s="145">
        <f>X99*F99</f>
        <v>0</v>
      </c>
      <c r="AF99" s="145">
        <f>Y99*F99</f>
        <v>0</v>
      </c>
      <c r="AG99" s="145">
        <f t="shared" si="42"/>
        <v>0</v>
      </c>
    </row>
    <row r="100" spans="1:33" s="135" customFormat="1" ht="12.75" customHeight="1">
      <c r="A100" s="136"/>
      <c r="B100" s="137" t="s">
        <v>137</v>
      </c>
      <c r="C100" s="138"/>
      <c r="D100" s="141" t="s">
        <v>451</v>
      </c>
      <c r="E100" s="140" t="s">
        <v>202</v>
      </c>
      <c r="F100" s="141" t="s">
        <v>202</v>
      </c>
      <c r="G100" s="141"/>
      <c r="H100" s="141"/>
      <c r="I100" s="141"/>
      <c r="J100" s="145">
        <v>0</v>
      </c>
      <c r="K100" s="164"/>
      <c r="L100" s="145"/>
      <c r="M100" s="145"/>
      <c r="N100" s="145"/>
      <c r="O100" s="145"/>
      <c r="P100" s="145">
        <f t="shared" si="34"/>
        <v>0</v>
      </c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64"/>
      <c r="AB100" s="141"/>
      <c r="AC100" s="145"/>
      <c r="AD100" s="141"/>
      <c r="AE100" s="141"/>
      <c r="AF100" s="141"/>
      <c r="AG100" s="145"/>
    </row>
    <row r="101" spans="1:33" s="135" customFormat="1" ht="12.75" customHeight="1">
      <c r="A101" s="140">
        <v>67</v>
      </c>
      <c r="B101" s="143" t="s">
        <v>452</v>
      </c>
      <c r="C101" s="143" t="s">
        <v>452</v>
      </c>
      <c r="D101" s="141" t="s">
        <v>453</v>
      </c>
      <c r="E101" s="140" t="s">
        <v>8</v>
      </c>
      <c r="F101" s="144">
        <v>440</v>
      </c>
      <c r="G101" s="145">
        <v>0.77349999999999997</v>
      </c>
      <c r="H101" s="1">
        <f t="shared" ref="H101:H105" si="51">G101*(1-$H$3)</f>
        <v>0.77349999999999997</v>
      </c>
      <c r="I101" s="145"/>
      <c r="J101" s="145">
        <v>1.7000000000000001E-2</v>
      </c>
      <c r="K101" s="164"/>
      <c r="L101" s="168"/>
      <c r="M101" s="168"/>
      <c r="N101" s="168"/>
      <c r="O101" s="168"/>
      <c r="P101" s="145">
        <f t="shared" si="34"/>
        <v>0</v>
      </c>
      <c r="Q101" s="145"/>
      <c r="R101" s="145">
        <f t="shared" si="35"/>
        <v>0</v>
      </c>
      <c r="S101" s="168"/>
      <c r="T101" s="168"/>
      <c r="U101" s="168"/>
      <c r="V101" s="145">
        <f t="shared" si="36"/>
        <v>0</v>
      </c>
      <c r="W101" s="145"/>
      <c r="X101" s="145">
        <f t="shared" si="37"/>
        <v>0</v>
      </c>
      <c r="Y101" s="145">
        <f t="shared" si="38"/>
        <v>0</v>
      </c>
      <c r="Z101" s="145">
        <f t="shared" si="39"/>
        <v>0</v>
      </c>
      <c r="AA101" s="164"/>
      <c r="AB101" s="145">
        <f t="shared" si="40"/>
        <v>0</v>
      </c>
      <c r="AC101" s="145">
        <f>R101*F101</f>
        <v>0</v>
      </c>
      <c r="AD101" s="145">
        <f>(S101+T101+U101)*F101</f>
        <v>0</v>
      </c>
      <c r="AE101" s="145">
        <f>X101*F101</f>
        <v>0</v>
      </c>
      <c r="AF101" s="145">
        <f>Y101*F101</f>
        <v>0</v>
      </c>
      <c r="AG101" s="145">
        <f t="shared" si="42"/>
        <v>0</v>
      </c>
    </row>
    <row r="102" spans="1:33" s="135" customFormat="1" ht="12.75" customHeight="1">
      <c r="A102" s="142">
        <v>68</v>
      </c>
      <c r="B102" s="143" t="s">
        <v>454</v>
      </c>
      <c r="C102" s="143" t="s">
        <v>454</v>
      </c>
      <c r="D102" s="141" t="s">
        <v>455</v>
      </c>
      <c r="E102" s="140" t="s">
        <v>8</v>
      </c>
      <c r="F102" s="144">
        <v>4750</v>
      </c>
      <c r="G102" s="145">
        <v>1.02</v>
      </c>
      <c r="H102" s="1">
        <f t="shared" si="51"/>
        <v>1.02</v>
      </c>
      <c r="I102" s="145"/>
      <c r="J102" s="145">
        <v>2.1250000000000002E-2</v>
      </c>
      <c r="K102" s="164"/>
      <c r="L102" s="168"/>
      <c r="M102" s="168"/>
      <c r="N102" s="168"/>
      <c r="O102" s="168"/>
      <c r="P102" s="145">
        <f t="shared" si="34"/>
        <v>0</v>
      </c>
      <c r="Q102" s="145"/>
      <c r="R102" s="145">
        <f t="shared" si="35"/>
        <v>0</v>
      </c>
      <c r="S102" s="168"/>
      <c r="T102" s="168"/>
      <c r="U102" s="168"/>
      <c r="V102" s="145">
        <f t="shared" si="36"/>
        <v>0</v>
      </c>
      <c r="W102" s="145"/>
      <c r="X102" s="145">
        <f t="shared" si="37"/>
        <v>0</v>
      </c>
      <c r="Y102" s="145">
        <f t="shared" si="38"/>
        <v>0</v>
      </c>
      <c r="Z102" s="145">
        <f t="shared" si="39"/>
        <v>0</v>
      </c>
      <c r="AA102" s="164"/>
      <c r="AB102" s="145">
        <f t="shared" si="40"/>
        <v>0</v>
      </c>
      <c r="AC102" s="145">
        <f>R102*F102</f>
        <v>0</v>
      </c>
      <c r="AD102" s="145">
        <f>(S102+T102+U102)*F102</f>
        <v>0</v>
      </c>
      <c r="AE102" s="145">
        <f>X102*F102</f>
        <v>0</v>
      </c>
      <c r="AF102" s="145">
        <f>Y102*F102</f>
        <v>0</v>
      </c>
      <c r="AG102" s="145">
        <f t="shared" si="42"/>
        <v>0</v>
      </c>
    </row>
    <row r="103" spans="1:33" s="135" customFormat="1" ht="12.75" customHeight="1">
      <c r="A103" s="140">
        <v>69</v>
      </c>
      <c r="B103" s="143" t="s">
        <v>138</v>
      </c>
      <c r="C103" s="143" t="s">
        <v>138</v>
      </c>
      <c r="D103" s="141" t="s">
        <v>9</v>
      </c>
      <c r="E103" s="140" t="s">
        <v>8</v>
      </c>
      <c r="F103" s="144">
        <v>1600</v>
      </c>
      <c r="G103" s="145">
        <v>1.8614999999999999</v>
      </c>
      <c r="H103" s="1">
        <f t="shared" si="51"/>
        <v>1.8614999999999999</v>
      </c>
      <c r="I103" s="145"/>
      <c r="J103" s="145">
        <v>3.4000000000000002E-2</v>
      </c>
      <c r="K103" s="164"/>
      <c r="L103" s="168"/>
      <c r="M103" s="168"/>
      <c r="N103" s="168"/>
      <c r="O103" s="168"/>
      <c r="P103" s="145">
        <f t="shared" si="34"/>
        <v>0</v>
      </c>
      <c r="Q103" s="145"/>
      <c r="R103" s="145">
        <f t="shared" si="35"/>
        <v>0</v>
      </c>
      <c r="S103" s="168"/>
      <c r="T103" s="168"/>
      <c r="U103" s="168"/>
      <c r="V103" s="145">
        <f t="shared" si="36"/>
        <v>0</v>
      </c>
      <c r="W103" s="145"/>
      <c r="X103" s="145">
        <f t="shared" si="37"/>
        <v>0</v>
      </c>
      <c r="Y103" s="145">
        <f t="shared" si="38"/>
        <v>0</v>
      </c>
      <c r="Z103" s="145">
        <f t="shared" si="39"/>
        <v>0</v>
      </c>
      <c r="AA103" s="164"/>
      <c r="AB103" s="145">
        <f t="shared" si="40"/>
        <v>0</v>
      </c>
      <c r="AC103" s="145">
        <f>R103*F103</f>
        <v>0</v>
      </c>
      <c r="AD103" s="145">
        <f>(S103+T103+U103)*F103</f>
        <v>0</v>
      </c>
      <c r="AE103" s="145">
        <f>X103*F103</f>
        <v>0</v>
      </c>
      <c r="AF103" s="145">
        <f>Y103*F103</f>
        <v>0</v>
      </c>
      <c r="AG103" s="145">
        <f t="shared" si="42"/>
        <v>0</v>
      </c>
    </row>
    <row r="104" spans="1:33" s="135" customFormat="1" ht="12.75" customHeight="1">
      <c r="A104" s="140">
        <v>70</v>
      </c>
      <c r="B104" s="143" t="s">
        <v>139</v>
      </c>
      <c r="C104" s="143" t="s">
        <v>139</v>
      </c>
      <c r="D104" s="141" t="s">
        <v>10</v>
      </c>
      <c r="E104" s="140" t="s">
        <v>8</v>
      </c>
      <c r="F104" s="144">
        <v>65</v>
      </c>
      <c r="G104" s="145">
        <v>3.7145000000000001</v>
      </c>
      <c r="H104" s="1">
        <f t="shared" si="51"/>
        <v>3.7145000000000001</v>
      </c>
      <c r="I104" s="145"/>
      <c r="J104" s="145">
        <v>5.0999999999999997E-2</v>
      </c>
      <c r="K104" s="164"/>
      <c r="L104" s="168"/>
      <c r="M104" s="168"/>
      <c r="N104" s="168"/>
      <c r="O104" s="168"/>
      <c r="P104" s="145">
        <f t="shared" si="34"/>
        <v>0</v>
      </c>
      <c r="Q104" s="145"/>
      <c r="R104" s="145">
        <f t="shared" si="35"/>
        <v>0</v>
      </c>
      <c r="S104" s="168"/>
      <c r="T104" s="168"/>
      <c r="U104" s="168"/>
      <c r="V104" s="145">
        <f t="shared" si="36"/>
        <v>0</v>
      </c>
      <c r="W104" s="145"/>
      <c r="X104" s="145">
        <f t="shared" si="37"/>
        <v>0</v>
      </c>
      <c r="Y104" s="145">
        <f t="shared" si="38"/>
        <v>0</v>
      </c>
      <c r="Z104" s="145">
        <f t="shared" si="39"/>
        <v>0</v>
      </c>
      <c r="AA104" s="164"/>
      <c r="AB104" s="145">
        <f t="shared" si="40"/>
        <v>0</v>
      </c>
      <c r="AC104" s="145">
        <f>R104*F104</f>
        <v>0</v>
      </c>
      <c r="AD104" s="145">
        <f>(S104+T104+U104)*F104</f>
        <v>0</v>
      </c>
      <c r="AE104" s="145">
        <f>X104*F104</f>
        <v>0</v>
      </c>
      <c r="AF104" s="145">
        <f>Y104*F104</f>
        <v>0</v>
      </c>
      <c r="AG104" s="145">
        <f t="shared" si="42"/>
        <v>0</v>
      </c>
    </row>
    <row r="105" spans="1:33" s="135" customFormat="1" ht="12.75" customHeight="1">
      <c r="A105" s="140">
        <v>71</v>
      </c>
      <c r="B105" s="143" t="s">
        <v>456</v>
      </c>
      <c r="C105" s="143" t="s">
        <v>456</v>
      </c>
      <c r="D105" s="141" t="s">
        <v>457</v>
      </c>
      <c r="E105" s="140" t="s">
        <v>8</v>
      </c>
      <c r="F105" s="144">
        <v>35</v>
      </c>
      <c r="G105" s="145">
        <v>5.1169999999999991</v>
      </c>
      <c r="H105" s="1">
        <f t="shared" si="51"/>
        <v>5.1169999999999991</v>
      </c>
      <c r="I105" s="145"/>
      <c r="J105" s="145">
        <v>6.3750000000000001E-2</v>
      </c>
      <c r="K105" s="164"/>
      <c r="L105" s="168"/>
      <c r="M105" s="168"/>
      <c r="N105" s="168"/>
      <c r="O105" s="168"/>
      <c r="P105" s="145">
        <f t="shared" si="34"/>
        <v>0</v>
      </c>
      <c r="Q105" s="145"/>
      <c r="R105" s="145">
        <f t="shared" si="35"/>
        <v>0</v>
      </c>
      <c r="S105" s="168"/>
      <c r="T105" s="168"/>
      <c r="U105" s="168"/>
      <c r="V105" s="145">
        <f t="shared" si="36"/>
        <v>0</v>
      </c>
      <c r="W105" s="145"/>
      <c r="X105" s="145">
        <f t="shared" si="37"/>
        <v>0</v>
      </c>
      <c r="Y105" s="145">
        <f t="shared" si="38"/>
        <v>0</v>
      </c>
      <c r="Z105" s="145">
        <f t="shared" si="39"/>
        <v>0</v>
      </c>
      <c r="AA105" s="164"/>
      <c r="AB105" s="145">
        <f t="shared" si="40"/>
        <v>0</v>
      </c>
      <c r="AC105" s="145">
        <f>R105*F105</f>
        <v>0</v>
      </c>
      <c r="AD105" s="145">
        <f>(S105+T105+U105)*F105</f>
        <v>0</v>
      </c>
      <c r="AE105" s="145">
        <f>X105*F105</f>
        <v>0</v>
      </c>
      <c r="AF105" s="145">
        <f>Y105*F105</f>
        <v>0</v>
      </c>
      <c r="AG105" s="145">
        <f t="shared" si="42"/>
        <v>0</v>
      </c>
    </row>
    <row r="106" spans="1:33" s="135" customFormat="1" ht="12.75" customHeight="1">
      <c r="A106" s="136"/>
      <c r="B106" s="143" t="s">
        <v>458</v>
      </c>
      <c r="C106" s="138"/>
      <c r="D106" s="141" t="s">
        <v>459</v>
      </c>
      <c r="E106" s="140" t="s">
        <v>202</v>
      </c>
      <c r="F106" s="141" t="s">
        <v>202</v>
      </c>
      <c r="G106" s="141"/>
      <c r="H106" s="141"/>
      <c r="I106" s="141"/>
      <c r="J106" s="145">
        <v>0</v>
      </c>
      <c r="K106" s="164"/>
      <c r="L106" s="145"/>
      <c r="M106" s="145"/>
      <c r="N106" s="145"/>
      <c r="O106" s="145"/>
      <c r="P106" s="145">
        <f t="shared" si="34"/>
        <v>0</v>
      </c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64"/>
      <c r="AB106" s="141"/>
      <c r="AC106" s="145"/>
      <c r="AD106" s="141"/>
      <c r="AE106" s="141"/>
      <c r="AF106" s="141"/>
      <c r="AG106" s="145"/>
    </row>
    <row r="107" spans="1:33" s="135" customFormat="1" ht="12.75" customHeight="1">
      <c r="A107" s="140">
        <v>72</v>
      </c>
      <c r="B107" s="143" t="s">
        <v>460</v>
      </c>
      <c r="C107" s="143" t="s">
        <v>460</v>
      </c>
      <c r="D107" s="141" t="s">
        <v>461</v>
      </c>
      <c r="E107" s="140" t="s">
        <v>8</v>
      </c>
      <c r="F107" s="144">
        <v>55</v>
      </c>
      <c r="G107" s="145">
        <v>2.5584999999999996</v>
      </c>
      <c r="H107" s="1">
        <f t="shared" ref="H107" si="52">G107*(1-$H$3)</f>
        <v>2.5584999999999996</v>
      </c>
      <c r="I107" s="145"/>
      <c r="J107" s="145">
        <v>5.6950000000000001E-2</v>
      </c>
      <c r="K107" s="164"/>
      <c r="L107" s="168"/>
      <c r="M107" s="168"/>
      <c r="N107" s="168"/>
      <c r="O107" s="168"/>
      <c r="P107" s="145">
        <f t="shared" si="34"/>
        <v>0</v>
      </c>
      <c r="Q107" s="145"/>
      <c r="R107" s="145">
        <f t="shared" si="35"/>
        <v>0</v>
      </c>
      <c r="S107" s="168"/>
      <c r="T107" s="168"/>
      <c r="U107" s="168"/>
      <c r="V107" s="145">
        <f t="shared" si="36"/>
        <v>0</v>
      </c>
      <c r="W107" s="145"/>
      <c r="X107" s="145">
        <f t="shared" si="37"/>
        <v>0</v>
      </c>
      <c r="Y107" s="145">
        <f t="shared" si="38"/>
        <v>0</v>
      </c>
      <c r="Z107" s="145">
        <f t="shared" si="39"/>
        <v>0</v>
      </c>
      <c r="AA107" s="164"/>
      <c r="AB107" s="145">
        <f t="shared" si="40"/>
        <v>0</v>
      </c>
      <c r="AC107" s="145">
        <f>R107*F107</f>
        <v>0</v>
      </c>
      <c r="AD107" s="145">
        <f>(S107+T107+U107)*F107</f>
        <v>0</v>
      </c>
      <c r="AE107" s="145">
        <f>X107*F107</f>
        <v>0</v>
      </c>
      <c r="AF107" s="145">
        <f>Y107*F107</f>
        <v>0</v>
      </c>
      <c r="AG107" s="145">
        <f t="shared" si="42"/>
        <v>0</v>
      </c>
    </row>
    <row r="108" spans="1:33" s="135" customFormat="1" ht="12.75" customHeight="1">
      <c r="A108" s="136"/>
      <c r="B108" s="137" t="s">
        <v>140</v>
      </c>
      <c r="C108" s="138"/>
      <c r="D108" s="141" t="s">
        <v>462</v>
      </c>
      <c r="E108" s="140" t="s">
        <v>202</v>
      </c>
      <c r="F108" s="141" t="s">
        <v>202</v>
      </c>
      <c r="G108" s="141"/>
      <c r="H108" s="141"/>
      <c r="I108" s="141"/>
      <c r="J108" s="145">
        <v>0</v>
      </c>
      <c r="K108" s="164"/>
      <c r="L108" s="145"/>
      <c r="M108" s="145"/>
      <c r="N108" s="145"/>
      <c r="O108" s="145"/>
      <c r="P108" s="145">
        <f t="shared" si="34"/>
        <v>0</v>
      </c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64"/>
      <c r="AB108" s="141"/>
      <c r="AC108" s="145"/>
      <c r="AD108" s="141"/>
      <c r="AE108" s="141"/>
      <c r="AF108" s="141"/>
      <c r="AG108" s="145"/>
    </row>
    <row r="109" spans="1:33" s="135" customFormat="1" ht="12.75" customHeight="1">
      <c r="A109" s="140">
        <v>73</v>
      </c>
      <c r="B109" s="143" t="s">
        <v>463</v>
      </c>
      <c r="C109" s="143" t="s">
        <v>463</v>
      </c>
      <c r="D109" s="141" t="s">
        <v>464</v>
      </c>
      <c r="E109" s="140" t="s">
        <v>8</v>
      </c>
      <c r="F109" s="144">
        <v>360</v>
      </c>
      <c r="G109" s="145">
        <v>10.148999999999999</v>
      </c>
      <c r="H109" s="1">
        <f t="shared" ref="H109:H129" si="53">G109*(1-$H$3)</f>
        <v>10.148999999999999</v>
      </c>
      <c r="I109" s="145"/>
      <c r="J109" s="145">
        <v>0.11305</v>
      </c>
      <c r="K109" s="164"/>
      <c r="L109" s="168"/>
      <c r="M109" s="168"/>
      <c r="N109" s="168"/>
      <c r="O109" s="168"/>
      <c r="P109" s="145">
        <f t="shared" si="34"/>
        <v>0</v>
      </c>
      <c r="Q109" s="145"/>
      <c r="R109" s="145">
        <f t="shared" si="35"/>
        <v>0</v>
      </c>
      <c r="S109" s="168"/>
      <c r="T109" s="168"/>
      <c r="U109" s="168"/>
      <c r="V109" s="145">
        <f t="shared" si="36"/>
        <v>0</v>
      </c>
      <c r="W109" s="145"/>
      <c r="X109" s="145">
        <f t="shared" si="37"/>
        <v>0</v>
      </c>
      <c r="Y109" s="145">
        <f t="shared" si="38"/>
        <v>0</v>
      </c>
      <c r="Z109" s="145">
        <f t="shared" si="39"/>
        <v>0</v>
      </c>
      <c r="AA109" s="164"/>
      <c r="AB109" s="145">
        <f t="shared" si="40"/>
        <v>0</v>
      </c>
      <c r="AC109" s="145">
        <f t="shared" ref="AC109:AC129" si="54">R109*F109</f>
        <v>0</v>
      </c>
      <c r="AD109" s="145">
        <f t="shared" ref="AD109:AD129" si="55">(S109+T109+U109)*F109</f>
        <v>0</v>
      </c>
      <c r="AE109" s="145">
        <f t="shared" ref="AE109:AE129" si="56">X109*F109</f>
        <v>0</v>
      </c>
      <c r="AF109" s="145">
        <f t="shared" ref="AF109:AF129" si="57">Y109*F109</f>
        <v>0</v>
      </c>
      <c r="AG109" s="145">
        <f t="shared" si="42"/>
        <v>0</v>
      </c>
    </row>
    <row r="110" spans="1:33" s="135" customFormat="1" ht="12.75" customHeight="1">
      <c r="A110" s="140">
        <v>74</v>
      </c>
      <c r="B110" s="143" t="s">
        <v>465</v>
      </c>
      <c r="C110" s="143" t="s">
        <v>465</v>
      </c>
      <c r="D110" s="141" t="s">
        <v>466</v>
      </c>
      <c r="E110" s="140" t="s">
        <v>8</v>
      </c>
      <c r="F110" s="144">
        <v>1000</v>
      </c>
      <c r="G110" s="145">
        <v>12.7925</v>
      </c>
      <c r="H110" s="1">
        <f t="shared" si="53"/>
        <v>12.7925</v>
      </c>
      <c r="I110" s="145"/>
      <c r="J110" s="145">
        <v>0.1275</v>
      </c>
      <c r="K110" s="164"/>
      <c r="L110" s="168"/>
      <c r="M110" s="168"/>
      <c r="N110" s="168"/>
      <c r="O110" s="168"/>
      <c r="P110" s="145">
        <f t="shared" si="34"/>
        <v>0</v>
      </c>
      <c r="Q110" s="145"/>
      <c r="R110" s="145">
        <f t="shared" si="35"/>
        <v>0</v>
      </c>
      <c r="S110" s="168"/>
      <c r="T110" s="168"/>
      <c r="U110" s="168"/>
      <c r="V110" s="145">
        <f t="shared" si="36"/>
        <v>0</v>
      </c>
      <c r="W110" s="145"/>
      <c r="X110" s="145">
        <f t="shared" si="37"/>
        <v>0</v>
      </c>
      <c r="Y110" s="145">
        <f t="shared" si="38"/>
        <v>0</v>
      </c>
      <c r="Z110" s="145">
        <f t="shared" si="39"/>
        <v>0</v>
      </c>
      <c r="AA110" s="164"/>
      <c r="AB110" s="145">
        <f t="shared" si="40"/>
        <v>0</v>
      </c>
      <c r="AC110" s="145">
        <f t="shared" si="54"/>
        <v>0</v>
      </c>
      <c r="AD110" s="145">
        <f t="shared" si="55"/>
        <v>0</v>
      </c>
      <c r="AE110" s="145">
        <f t="shared" si="56"/>
        <v>0</v>
      </c>
      <c r="AF110" s="145">
        <f t="shared" si="57"/>
        <v>0</v>
      </c>
      <c r="AG110" s="145">
        <f t="shared" si="42"/>
        <v>0</v>
      </c>
    </row>
    <row r="111" spans="1:33" s="135" customFormat="1" ht="12.75" customHeight="1">
      <c r="A111" s="140">
        <v>75</v>
      </c>
      <c r="B111" s="143" t="s">
        <v>467</v>
      </c>
      <c r="C111" s="143" t="s">
        <v>467</v>
      </c>
      <c r="D111" s="141" t="s">
        <v>468</v>
      </c>
      <c r="E111" s="140" t="s">
        <v>8</v>
      </c>
      <c r="F111" s="144">
        <v>1000</v>
      </c>
      <c r="G111" s="145">
        <v>15.7675</v>
      </c>
      <c r="H111" s="1">
        <f t="shared" si="53"/>
        <v>15.7675</v>
      </c>
      <c r="I111" s="145"/>
      <c r="J111" s="145">
        <v>0.14194999999999999</v>
      </c>
      <c r="K111" s="164"/>
      <c r="L111" s="168"/>
      <c r="M111" s="168"/>
      <c r="N111" s="168"/>
      <c r="O111" s="168"/>
      <c r="P111" s="145">
        <f t="shared" si="34"/>
        <v>0</v>
      </c>
      <c r="Q111" s="145"/>
      <c r="R111" s="145">
        <f t="shared" si="35"/>
        <v>0</v>
      </c>
      <c r="S111" s="168"/>
      <c r="T111" s="168"/>
      <c r="U111" s="168"/>
      <c r="V111" s="145">
        <f t="shared" si="36"/>
        <v>0</v>
      </c>
      <c r="W111" s="145"/>
      <c r="X111" s="145">
        <f t="shared" si="37"/>
        <v>0</v>
      </c>
      <c r="Y111" s="145">
        <f t="shared" si="38"/>
        <v>0</v>
      </c>
      <c r="Z111" s="145">
        <f t="shared" si="39"/>
        <v>0</v>
      </c>
      <c r="AA111" s="164"/>
      <c r="AB111" s="145">
        <f t="shared" si="40"/>
        <v>0</v>
      </c>
      <c r="AC111" s="145">
        <f t="shared" si="54"/>
        <v>0</v>
      </c>
      <c r="AD111" s="145">
        <f t="shared" si="55"/>
        <v>0</v>
      </c>
      <c r="AE111" s="145">
        <f t="shared" si="56"/>
        <v>0</v>
      </c>
      <c r="AF111" s="145">
        <f t="shared" si="57"/>
        <v>0</v>
      </c>
      <c r="AG111" s="145">
        <f t="shared" si="42"/>
        <v>0</v>
      </c>
    </row>
    <row r="112" spans="1:33" s="135" customFormat="1" ht="12.75" customHeight="1">
      <c r="A112" s="140">
        <v>76</v>
      </c>
      <c r="B112" s="143" t="s">
        <v>141</v>
      </c>
      <c r="C112" s="143" t="s">
        <v>141</v>
      </c>
      <c r="D112" s="141" t="s">
        <v>469</v>
      </c>
      <c r="E112" s="140" t="s">
        <v>8</v>
      </c>
      <c r="F112" s="144">
        <v>860</v>
      </c>
      <c r="G112" s="145">
        <v>1.802</v>
      </c>
      <c r="H112" s="1">
        <f t="shared" si="53"/>
        <v>1.802</v>
      </c>
      <c r="I112" s="145"/>
      <c r="J112" s="145">
        <v>4.2500000000000003E-2</v>
      </c>
      <c r="K112" s="164"/>
      <c r="L112" s="168"/>
      <c r="M112" s="168"/>
      <c r="N112" s="168"/>
      <c r="O112" s="168"/>
      <c r="P112" s="145">
        <f t="shared" si="34"/>
        <v>0</v>
      </c>
      <c r="Q112" s="145"/>
      <c r="R112" s="145">
        <f t="shared" si="35"/>
        <v>0</v>
      </c>
      <c r="S112" s="168"/>
      <c r="T112" s="168"/>
      <c r="U112" s="168"/>
      <c r="V112" s="145">
        <f t="shared" si="36"/>
        <v>0</v>
      </c>
      <c r="W112" s="145"/>
      <c r="X112" s="145">
        <f t="shared" si="37"/>
        <v>0</v>
      </c>
      <c r="Y112" s="145">
        <f t="shared" si="38"/>
        <v>0</v>
      </c>
      <c r="Z112" s="145">
        <f t="shared" si="39"/>
        <v>0</v>
      </c>
      <c r="AA112" s="164"/>
      <c r="AB112" s="145">
        <f t="shared" si="40"/>
        <v>0</v>
      </c>
      <c r="AC112" s="145">
        <f t="shared" si="54"/>
        <v>0</v>
      </c>
      <c r="AD112" s="145">
        <f t="shared" si="55"/>
        <v>0</v>
      </c>
      <c r="AE112" s="145">
        <f t="shared" si="56"/>
        <v>0</v>
      </c>
      <c r="AF112" s="145">
        <f t="shared" si="57"/>
        <v>0</v>
      </c>
      <c r="AG112" s="145">
        <f t="shared" si="42"/>
        <v>0</v>
      </c>
    </row>
    <row r="113" spans="1:33" s="135" customFormat="1" ht="12.75" customHeight="1">
      <c r="A113" s="140">
        <v>77</v>
      </c>
      <c r="B113" s="143" t="s">
        <v>470</v>
      </c>
      <c r="C113" s="143" t="s">
        <v>470</v>
      </c>
      <c r="D113" s="141" t="s">
        <v>471</v>
      </c>
      <c r="E113" s="140" t="s">
        <v>8</v>
      </c>
      <c r="F113" s="144">
        <v>500</v>
      </c>
      <c r="G113" s="145">
        <v>2.754</v>
      </c>
      <c r="H113" s="1">
        <f t="shared" si="53"/>
        <v>2.754</v>
      </c>
      <c r="I113" s="145"/>
      <c r="J113" s="145">
        <v>5.6950000000000001E-2</v>
      </c>
      <c r="K113" s="164"/>
      <c r="L113" s="168"/>
      <c r="M113" s="168"/>
      <c r="N113" s="168"/>
      <c r="O113" s="168"/>
      <c r="P113" s="145">
        <f t="shared" si="34"/>
        <v>0</v>
      </c>
      <c r="Q113" s="145"/>
      <c r="R113" s="145">
        <f t="shared" si="35"/>
        <v>0</v>
      </c>
      <c r="S113" s="168"/>
      <c r="T113" s="168"/>
      <c r="U113" s="168"/>
      <c r="V113" s="145">
        <f t="shared" si="36"/>
        <v>0</v>
      </c>
      <c r="W113" s="145"/>
      <c r="X113" s="145">
        <f t="shared" si="37"/>
        <v>0</v>
      </c>
      <c r="Y113" s="145">
        <f t="shared" si="38"/>
        <v>0</v>
      </c>
      <c r="Z113" s="145">
        <f t="shared" si="39"/>
        <v>0</v>
      </c>
      <c r="AA113" s="164"/>
      <c r="AB113" s="145">
        <f t="shared" si="40"/>
        <v>0</v>
      </c>
      <c r="AC113" s="145">
        <f t="shared" si="54"/>
        <v>0</v>
      </c>
      <c r="AD113" s="145">
        <f t="shared" si="55"/>
        <v>0</v>
      </c>
      <c r="AE113" s="145">
        <f t="shared" si="56"/>
        <v>0</v>
      </c>
      <c r="AF113" s="145">
        <f t="shared" si="57"/>
        <v>0</v>
      </c>
      <c r="AG113" s="145">
        <f t="shared" si="42"/>
        <v>0</v>
      </c>
    </row>
    <row r="114" spans="1:33" s="135" customFormat="1" ht="12.75" customHeight="1">
      <c r="A114" s="140">
        <v>78</v>
      </c>
      <c r="B114" s="143" t="s">
        <v>142</v>
      </c>
      <c r="C114" s="143" t="s">
        <v>142</v>
      </c>
      <c r="D114" s="141" t="s">
        <v>472</v>
      </c>
      <c r="E114" s="140" t="s">
        <v>8</v>
      </c>
      <c r="F114" s="144">
        <v>1085</v>
      </c>
      <c r="G114" s="145">
        <v>2.1334999999999997</v>
      </c>
      <c r="H114" s="1">
        <f t="shared" si="53"/>
        <v>2.1334999999999997</v>
      </c>
      <c r="I114" s="145"/>
      <c r="J114" s="145">
        <v>4.9300000000000004E-2</v>
      </c>
      <c r="K114" s="164"/>
      <c r="L114" s="168"/>
      <c r="M114" s="168"/>
      <c r="N114" s="168"/>
      <c r="O114" s="168"/>
      <c r="P114" s="145">
        <f t="shared" si="34"/>
        <v>0</v>
      </c>
      <c r="Q114" s="145"/>
      <c r="R114" s="145">
        <f t="shared" si="35"/>
        <v>0</v>
      </c>
      <c r="S114" s="168"/>
      <c r="T114" s="168"/>
      <c r="U114" s="168"/>
      <c r="V114" s="145">
        <f t="shared" si="36"/>
        <v>0</v>
      </c>
      <c r="W114" s="145"/>
      <c r="X114" s="145">
        <f t="shared" si="37"/>
        <v>0</v>
      </c>
      <c r="Y114" s="145">
        <f t="shared" si="38"/>
        <v>0</v>
      </c>
      <c r="Z114" s="145">
        <f t="shared" si="39"/>
        <v>0</v>
      </c>
      <c r="AA114" s="164"/>
      <c r="AB114" s="145">
        <f t="shared" si="40"/>
        <v>0</v>
      </c>
      <c r="AC114" s="145">
        <f t="shared" si="54"/>
        <v>0</v>
      </c>
      <c r="AD114" s="145">
        <f t="shared" si="55"/>
        <v>0</v>
      </c>
      <c r="AE114" s="145">
        <f t="shared" si="56"/>
        <v>0</v>
      </c>
      <c r="AF114" s="145">
        <f t="shared" si="57"/>
        <v>0</v>
      </c>
      <c r="AG114" s="145">
        <f t="shared" si="42"/>
        <v>0</v>
      </c>
    </row>
    <row r="115" spans="1:33" s="135" customFormat="1" ht="12.75" customHeight="1">
      <c r="A115" s="140">
        <v>79</v>
      </c>
      <c r="B115" s="143" t="s">
        <v>143</v>
      </c>
      <c r="C115" s="143" t="s">
        <v>143</v>
      </c>
      <c r="D115" s="141" t="s">
        <v>473</v>
      </c>
      <c r="E115" s="140" t="s">
        <v>8</v>
      </c>
      <c r="F115" s="144">
        <v>490</v>
      </c>
      <c r="G115" s="145">
        <v>2.6604999999999999</v>
      </c>
      <c r="H115" s="1">
        <f t="shared" si="53"/>
        <v>2.6604999999999999</v>
      </c>
      <c r="I115" s="145"/>
      <c r="J115" s="145">
        <v>5.6950000000000001E-2</v>
      </c>
      <c r="K115" s="164"/>
      <c r="L115" s="168"/>
      <c r="M115" s="168"/>
      <c r="N115" s="168"/>
      <c r="O115" s="168"/>
      <c r="P115" s="145">
        <f t="shared" si="34"/>
        <v>0</v>
      </c>
      <c r="Q115" s="145"/>
      <c r="R115" s="145">
        <f t="shared" si="35"/>
        <v>0</v>
      </c>
      <c r="S115" s="168"/>
      <c r="T115" s="168"/>
      <c r="U115" s="168"/>
      <c r="V115" s="145">
        <f t="shared" si="36"/>
        <v>0</v>
      </c>
      <c r="W115" s="145"/>
      <c r="X115" s="145">
        <f t="shared" si="37"/>
        <v>0</v>
      </c>
      <c r="Y115" s="145">
        <f t="shared" si="38"/>
        <v>0</v>
      </c>
      <c r="Z115" s="145">
        <f t="shared" si="39"/>
        <v>0</v>
      </c>
      <c r="AA115" s="164"/>
      <c r="AB115" s="145">
        <f t="shared" si="40"/>
        <v>0</v>
      </c>
      <c r="AC115" s="145">
        <f t="shared" si="54"/>
        <v>0</v>
      </c>
      <c r="AD115" s="145">
        <f t="shared" si="55"/>
        <v>0</v>
      </c>
      <c r="AE115" s="145">
        <f t="shared" si="56"/>
        <v>0</v>
      </c>
      <c r="AF115" s="145">
        <f t="shared" si="57"/>
        <v>0</v>
      </c>
      <c r="AG115" s="145">
        <f t="shared" si="42"/>
        <v>0</v>
      </c>
    </row>
    <row r="116" spans="1:33" s="135" customFormat="1" ht="12.75" customHeight="1">
      <c r="A116" s="140">
        <v>80</v>
      </c>
      <c r="B116" s="143" t="s">
        <v>144</v>
      </c>
      <c r="C116" s="143" t="s">
        <v>144</v>
      </c>
      <c r="D116" s="141" t="s">
        <v>12</v>
      </c>
      <c r="E116" s="140" t="s">
        <v>8</v>
      </c>
      <c r="F116" s="144">
        <v>220</v>
      </c>
      <c r="G116" s="145">
        <v>3.3319999999999999</v>
      </c>
      <c r="H116" s="1">
        <f t="shared" si="53"/>
        <v>3.3319999999999999</v>
      </c>
      <c r="I116" s="145"/>
      <c r="J116" s="145">
        <v>6.3750000000000001E-2</v>
      </c>
      <c r="K116" s="164"/>
      <c r="L116" s="168"/>
      <c r="M116" s="168"/>
      <c r="N116" s="168"/>
      <c r="O116" s="168"/>
      <c r="P116" s="145">
        <f t="shared" si="34"/>
        <v>0</v>
      </c>
      <c r="Q116" s="145"/>
      <c r="R116" s="145">
        <f t="shared" si="35"/>
        <v>0</v>
      </c>
      <c r="S116" s="168"/>
      <c r="T116" s="168"/>
      <c r="U116" s="168"/>
      <c r="V116" s="145">
        <f t="shared" si="36"/>
        <v>0</v>
      </c>
      <c r="W116" s="145"/>
      <c r="X116" s="145">
        <f t="shared" si="37"/>
        <v>0</v>
      </c>
      <c r="Y116" s="145">
        <f t="shared" si="38"/>
        <v>0</v>
      </c>
      <c r="Z116" s="145">
        <f t="shared" si="39"/>
        <v>0</v>
      </c>
      <c r="AA116" s="164"/>
      <c r="AB116" s="145">
        <f t="shared" si="40"/>
        <v>0</v>
      </c>
      <c r="AC116" s="145">
        <f t="shared" si="54"/>
        <v>0</v>
      </c>
      <c r="AD116" s="145">
        <f t="shared" si="55"/>
        <v>0</v>
      </c>
      <c r="AE116" s="145">
        <f t="shared" si="56"/>
        <v>0</v>
      </c>
      <c r="AF116" s="145">
        <f t="shared" si="57"/>
        <v>0</v>
      </c>
      <c r="AG116" s="145">
        <f t="shared" si="42"/>
        <v>0</v>
      </c>
    </row>
    <row r="117" spans="1:33" s="135" customFormat="1" ht="12.75" customHeight="1">
      <c r="A117" s="140">
        <v>81</v>
      </c>
      <c r="B117" s="143" t="s">
        <v>474</v>
      </c>
      <c r="C117" s="143" t="s">
        <v>474</v>
      </c>
      <c r="D117" s="141" t="s">
        <v>475</v>
      </c>
      <c r="E117" s="140" t="s">
        <v>8</v>
      </c>
      <c r="F117" s="144">
        <v>330</v>
      </c>
      <c r="G117" s="145">
        <v>4.1224999999999996</v>
      </c>
      <c r="H117" s="1">
        <f t="shared" si="53"/>
        <v>4.1224999999999996</v>
      </c>
      <c r="I117" s="145"/>
      <c r="J117" s="145">
        <v>7.0550000000000002E-2</v>
      </c>
      <c r="K117" s="164"/>
      <c r="L117" s="168"/>
      <c r="M117" s="168"/>
      <c r="N117" s="168"/>
      <c r="O117" s="168"/>
      <c r="P117" s="145">
        <f t="shared" si="34"/>
        <v>0</v>
      </c>
      <c r="Q117" s="145"/>
      <c r="R117" s="145">
        <f t="shared" si="35"/>
        <v>0</v>
      </c>
      <c r="S117" s="168"/>
      <c r="T117" s="168"/>
      <c r="U117" s="168"/>
      <c r="V117" s="145">
        <f t="shared" si="36"/>
        <v>0</v>
      </c>
      <c r="W117" s="145"/>
      <c r="X117" s="145">
        <f t="shared" si="37"/>
        <v>0</v>
      </c>
      <c r="Y117" s="145">
        <f t="shared" si="38"/>
        <v>0</v>
      </c>
      <c r="Z117" s="145">
        <f t="shared" si="39"/>
        <v>0</v>
      </c>
      <c r="AA117" s="164"/>
      <c r="AB117" s="145">
        <f t="shared" si="40"/>
        <v>0</v>
      </c>
      <c r="AC117" s="145">
        <f t="shared" si="54"/>
        <v>0</v>
      </c>
      <c r="AD117" s="145">
        <f t="shared" si="55"/>
        <v>0</v>
      </c>
      <c r="AE117" s="145">
        <f t="shared" si="56"/>
        <v>0</v>
      </c>
      <c r="AF117" s="145">
        <f t="shared" si="57"/>
        <v>0</v>
      </c>
      <c r="AG117" s="145">
        <f t="shared" si="42"/>
        <v>0</v>
      </c>
    </row>
    <row r="118" spans="1:33" s="135" customFormat="1" ht="12.75" customHeight="1">
      <c r="A118" s="140">
        <v>82</v>
      </c>
      <c r="B118" s="143" t="s">
        <v>476</v>
      </c>
      <c r="C118" s="143" t="s">
        <v>476</v>
      </c>
      <c r="D118" s="141" t="s">
        <v>477</v>
      </c>
      <c r="E118" s="140" t="s">
        <v>8</v>
      </c>
      <c r="F118" s="144">
        <v>90</v>
      </c>
      <c r="G118" s="145">
        <v>11.9595</v>
      </c>
      <c r="H118" s="1">
        <f t="shared" si="53"/>
        <v>11.9595</v>
      </c>
      <c r="I118" s="145"/>
      <c r="J118" s="145">
        <v>0.14194999999999999</v>
      </c>
      <c r="K118" s="164"/>
      <c r="L118" s="168"/>
      <c r="M118" s="168"/>
      <c r="N118" s="168"/>
      <c r="O118" s="168"/>
      <c r="P118" s="145">
        <f t="shared" si="34"/>
        <v>0</v>
      </c>
      <c r="Q118" s="145"/>
      <c r="R118" s="145">
        <f t="shared" si="35"/>
        <v>0</v>
      </c>
      <c r="S118" s="168"/>
      <c r="T118" s="168"/>
      <c r="U118" s="168"/>
      <c r="V118" s="145">
        <f t="shared" si="36"/>
        <v>0</v>
      </c>
      <c r="W118" s="145"/>
      <c r="X118" s="145">
        <f t="shared" si="37"/>
        <v>0</v>
      </c>
      <c r="Y118" s="145">
        <f t="shared" si="38"/>
        <v>0</v>
      </c>
      <c r="Z118" s="145">
        <f t="shared" si="39"/>
        <v>0</v>
      </c>
      <c r="AA118" s="164"/>
      <c r="AB118" s="145">
        <f t="shared" si="40"/>
        <v>0</v>
      </c>
      <c r="AC118" s="145">
        <f t="shared" si="54"/>
        <v>0</v>
      </c>
      <c r="AD118" s="145">
        <f t="shared" si="55"/>
        <v>0</v>
      </c>
      <c r="AE118" s="145">
        <f t="shared" si="56"/>
        <v>0</v>
      </c>
      <c r="AF118" s="145">
        <f t="shared" si="57"/>
        <v>0</v>
      </c>
      <c r="AG118" s="145">
        <f t="shared" si="42"/>
        <v>0</v>
      </c>
    </row>
    <row r="119" spans="1:33" s="135" customFormat="1" ht="12.75" customHeight="1">
      <c r="A119" s="140">
        <v>83</v>
      </c>
      <c r="B119" s="143" t="s">
        <v>478</v>
      </c>
      <c r="C119" s="143" t="s">
        <v>478</v>
      </c>
      <c r="D119" s="141" t="s">
        <v>479</v>
      </c>
      <c r="E119" s="140" t="s">
        <v>8</v>
      </c>
      <c r="F119" s="144">
        <v>55</v>
      </c>
      <c r="G119" s="145">
        <v>2.5329999999999999</v>
      </c>
      <c r="H119" s="1">
        <f t="shared" si="53"/>
        <v>2.5329999999999999</v>
      </c>
      <c r="I119" s="145"/>
      <c r="J119" s="145">
        <v>5.6950000000000001E-2</v>
      </c>
      <c r="K119" s="164"/>
      <c r="L119" s="168"/>
      <c r="M119" s="168"/>
      <c r="N119" s="168"/>
      <c r="O119" s="168"/>
      <c r="P119" s="145">
        <f t="shared" si="34"/>
        <v>0</v>
      </c>
      <c r="Q119" s="145"/>
      <c r="R119" s="145">
        <f t="shared" si="35"/>
        <v>0</v>
      </c>
      <c r="S119" s="168"/>
      <c r="T119" s="168"/>
      <c r="U119" s="168"/>
      <c r="V119" s="145">
        <f t="shared" si="36"/>
        <v>0</v>
      </c>
      <c r="W119" s="145"/>
      <c r="X119" s="145">
        <f t="shared" si="37"/>
        <v>0</v>
      </c>
      <c r="Y119" s="145">
        <f t="shared" si="38"/>
        <v>0</v>
      </c>
      <c r="Z119" s="145">
        <f t="shared" si="39"/>
        <v>0</v>
      </c>
      <c r="AA119" s="164"/>
      <c r="AB119" s="145">
        <f t="shared" si="40"/>
        <v>0</v>
      </c>
      <c r="AC119" s="145">
        <f t="shared" si="54"/>
        <v>0</v>
      </c>
      <c r="AD119" s="145">
        <f t="shared" si="55"/>
        <v>0</v>
      </c>
      <c r="AE119" s="145">
        <f t="shared" si="56"/>
        <v>0</v>
      </c>
      <c r="AF119" s="145">
        <f t="shared" si="57"/>
        <v>0</v>
      </c>
      <c r="AG119" s="145">
        <f t="shared" si="42"/>
        <v>0</v>
      </c>
    </row>
    <row r="120" spans="1:33" s="135" customFormat="1" ht="12.75" customHeight="1">
      <c r="A120" s="140">
        <v>84</v>
      </c>
      <c r="B120" s="143" t="s">
        <v>480</v>
      </c>
      <c r="C120" s="143" t="s">
        <v>480</v>
      </c>
      <c r="D120" s="141" t="s">
        <v>481</v>
      </c>
      <c r="E120" s="140" t="s">
        <v>8</v>
      </c>
      <c r="F120" s="144">
        <v>120</v>
      </c>
      <c r="G120" s="145">
        <v>3.1194999999999999</v>
      </c>
      <c r="H120" s="1">
        <f t="shared" si="53"/>
        <v>3.1194999999999999</v>
      </c>
      <c r="I120" s="145"/>
      <c r="J120" s="145">
        <v>6.3750000000000001E-2</v>
      </c>
      <c r="K120" s="164"/>
      <c r="L120" s="168"/>
      <c r="M120" s="168"/>
      <c r="N120" s="168"/>
      <c r="O120" s="168"/>
      <c r="P120" s="145">
        <f t="shared" si="34"/>
        <v>0</v>
      </c>
      <c r="Q120" s="145"/>
      <c r="R120" s="145">
        <f t="shared" si="35"/>
        <v>0</v>
      </c>
      <c r="S120" s="168"/>
      <c r="T120" s="168"/>
      <c r="U120" s="168"/>
      <c r="V120" s="145">
        <f t="shared" si="36"/>
        <v>0</v>
      </c>
      <c r="W120" s="145"/>
      <c r="X120" s="145">
        <f t="shared" si="37"/>
        <v>0</v>
      </c>
      <c r="Y120" s="145">
        <f t="shared" si="38"/>
        <v>0</v>
      </c>
      <c r="Z120" s="145">
        <f t="shared" si="39"/>
        <v>0</v>
      </c>
      <c r="AA120" s="164"/>
      <c r="AB120" s="145">
        <f t="shared" si="40"/>
        <v>0</v>
      </c>
      <c r="AC120" s="145">
        <f t="shared" si="54"/>
        <v>0</v>
      </c>
      <c r="AD120" s="145">
        <f t="shared" si="55"/>
        <v>0</v>
      </c>
      <c r="AE120" s="145">
        <f t="shared" si="56"/>
        <v>0</v>
      </c>
      <c r="AF120" s="145">
        <f t="shared" si="57"/>
        <v>0</v>
      </c>
      <c r="AG120" s="145">
        <f t="shared" si="42"/>
        <v>0</v>
      </c>
    </row>
    <row r="121" spans="1:33" s="135" customFormat="1" ht="12.75" customHeight="1">
      <c r="A121" s="140">
        <v>85</v>
      </c>
      <c r="B121" s="143" t="s">
        <v>482</v>
      </c>
      <c r="C121" s="143" t="s">
        <v>482</v>
      </c>
      <c r="D121" s="141" t="s">
        <v>483</v>
      </c>
      <c r="E121" s="140" t="s">
        <v>8</v>
      </c>
      <c r="F121" s="144">
        <v>70</v>
      </c>
      <c r="G121" s="145">
        <v>3.9609999999999999</v>
      </c>
      <c r="H121" s="1">
        <f t="shared" si="53"/>
        <v>3.9609999999999999</v>
      </c>
      <c r="I121" s="145"/>
      <c r="J121" s="145">
        <v>7.0550000000000002E-2</v>
      </c>
      <c r="K121" s="164"/>
      <c r="L121" s="168"/>
      <c r="M121" s="168"/>
      <c r="N121" s="168"/>
      <c r="O121" s="168"/>
      <c r="P121" s="145">
        <f t="shared" si="34"/>
        <v>0</v>
      </c>
      <c r="Q121" s="145"/>
      <c r="R121" s="145">
        <f t="shared" si="35"/>
        <v>0</v>
      </c>
      <c r="S121" s="168"/>
      <c r="T121" s="168"/>
      <c r="U121" s="168"/>
      <c r="V121" s="145">
        <f t="shared" si="36"/>
        <v>0</v>
      </c>
      <c r="W121" s="145"/>
      <c r="X121" s="145">
        <f t="shared" si="37"/>
        <v>0</v>
      </c>
      <c r="Y121" s="145">
        <f t="shared" si="38"/>
        <v>0</v>
      </c>
      <c r="Z121" s="145">
        <f t="shared" si="39"/>
        <v>0</v>
      </c>
      <c r="AA121" s="164"/>
      <c r="AB121" s="145">
        <f t="shared" si="40"/>
        <v>0</v>
      </c>
      <c r="AC121" s="145">
        <f t="shared" si="54"/>
        <v>0</v>
      </c>
      <c r="AD121" s="145">
        <f t="shared" si="55"/>
        <v>0</v>
      </c>
      <c r="AE121" s="145">
        <f t="shared" si="56"/>
        <v>0</v>
      </c>
      <c r="AF121" s="145">
        <f t="shared" si="57"/>
        <v>0</v>
      </c>
      <c r="AG121" s="145">
        <f t="shared" si="42"/>
        <v>0</v>
      </c>
    </row>
    <row r="122" spans="1:33" s="135" customFormat="1" ht="12.75" customHeight="1">
      <c r="A122" s="140">
        <v>86</v>
      </c>
      <c r="B122" s="143" t="s">
        <v>484</v>
      </c>
      <c r="C122" s="143" t="s">
        <v>484</v>
      </c>
      <c r="D122" s="141" t="s">
        <v>485</v>
      </c>
      <c r="E122" s="140" t="s">
        <v>8</v>
      </c>
      <c r="F122" s="144">
        <v>55</v>
      </c>
      <c r="G122" s="145">
        <v>4.7939999999999996</v>
      </c>
      <c r="H122" s="1">
        <f t="shared" si="53"/>
        <v>4.7939999999999996</v>
      </c>
      <c r="I122" s="145"/>
      <c r="J122" s="145">
        <v>8.5000000000000006E-2</v>
      </c>
      <c r="K122" s="164"/>
      <c r="L122" s="168"/>
      <c r="M122" s="168"/>
      <c r="N122" s="168"/>
      <c r="O122" s="168"/>
      <c r="P122" s="145">
        <f t="shared" si="34"/>
        <v>0</v>
      </c>
      <c r="Q122" s="145"/>
      <c r="R122" s="145">
        <f t="shared" si="35"/>
        <v>0</v>
      </c>
      <c r="S122" s="168"/>
      <c r="T122" s="168"/>
      <c r="U122" s="168"/>
      <c r="V122" s="145">
        <f t="shared" si="36"/>
        <v>0</v>
      </c>
      <c r="W122" s="145"/>
      <c r="X122" s="145">
        <f t="shared" si="37"/>
        <v>0</v>
      </c>
      <c r="Y122" s="145">
        <f t="shared" si="38"/>
        <v>0</v>
      </c>
      <c r="Z122" s="145">
        <f t="shared" si="39"/>
        <v>0</v>
      </c>
      <c r="AA122" s="164"/>
      <c r="AB122" s="145">
        <f t="shared" si="40"/>
        <v>0</v>
      </c>
      <c r="AC122" s="145">
        <f t="shared" si="54"/>
        <v>0</v>
      </c>
      <c r="AD122" s="145">
        <f t="shared" si="55"/>
        <v>0</v>
      </c>
      <c r="AE122" s="145">
        <f t="shared" si="56"/>
        <v>0</v>
      </c>
      <c r="AF122" s="145">
        <f t="shared" si="57"/>
        <v>0</v>
      </c>
      <c r="AG122" s="145">
        <f t="shared" si="42"/>
        <v>0</v>
      </c>
    </row>
    <row r="123" spans="1:33" s="135" customFormat="1" ht="12.75" customHeight="1">
      <c r="A123" s="140">
        <v>87</v>
      </c>
      <c r="B123" s="143" t="s">
        <v>486</v>
      </c>
      <c r="C123" s="143" t="s">
        <v>486</v>
      </c>
      <c r="D123" s="141" t="s">
        <v>487</v>
      </c>
      <c r="E123" s="140" t="s">
        <v>8</v>
      </c>
      <c r="F123" s="144">
        <v>420</v>
      </c>
      <c r="G123" s="145">
        <v>6.1879999999999997</v>
      </c>
      <c r="H123" s="1">
        <f t="shared" si="53"/>
        <v>6.1879999999999997</v>
      </c>
      <c r="I123" s="145"/>
      <c r="J123" s="145">
        <v>9.9449999999999997E-2</v>
      </c>
      <c r="K123" s="164"/>
      <c r="L123" s="168"/>
      <c r="M123" s="168"/>
      <c r="N123" s="168"/>
      <c r="O123" s="168"/>
      <c r="P123" s="145">
        <f t="shared" si="34"/>
        <v>0</v>
      </c>
      <c r="Q123" s="145"/>
      <c r="R123" s="145">
        <f t="shared" si="35"/>
        <v>0</v>
      </c>
      <c r="S123" s="168"/>
      <c r="T123" s="168"/>
      <c r="U123" s="168"/>
      <c r="V123" s="145">
        <f t="shared" si="36"/>
        <v>0</v>
      </c>
      <c r="W123" s="145"/>
      <c r="X123" s="145">
        <f t="shared" si="37"/>
        <v>0</v>
      </c>
      <c r="Y123" s="145">
        <f t="shared" si="38"/>
        <v>0</v>
      </c>
      <c r="Z123" s="145">
        <f t="shared" si="39"/>
        <v>0</v>
      </c>
      <c r="AA123" s="164"/>
      <c r="AB123" s="145">
        <f t="shared" si="40"/>
        <v>0</v>
      </c>
      <c r="AC123" s="145">
        <f t="shared" si="54"/>
        <v>0</v>
      </c>
      <c r="AD123" s="145">
        <f t="shared" si="55"/>
        <v>0</v>
      </c>
      <c r="AE123" s="145">
        <f t="shared" si="56"/>
        <v>0</v>
      </c>
      <c r="AF123" s="145">
        <f t="shared" si="57"/>
        <v>0</v>
      </c>
      <c r="AG123" s="145">
        <f t="shared" si="42"/>
        <v>0</v>
      </c>
    </row>
    <row r="124" spans="1:33" s="135" customFormat="1" ht="12.75" customHeight="1">
      <c r="A124" s="140">
        <v>88</v>
      </c>
      <c r="B124" s="143" t="s">
        <v>488</v>
      </c>
      <c r="C124" s="143" t="s">
        <v>488</v>
      </c>
      <c r="D124" s="141" t="s">
        <v>489</v>
      </c>
      <c r="E124" s="140" t="s">
        <v>8</v>
      </c>
      <c r="F124" s="144">
        <v>135</v>
      </c>
      <c r="G124" s="145">
        <v>9.6814999999999998</v>
      </c>
      <c r="H124" s="1">
        <f t="shared" si="53"/>
        <v>9.6814999999999998</v>
      </c>
      <c r="I124" s="145"/>
      <c r="J124" s="145">
        <v>0.14194999999999999</v>
      </c>
      <c r="K124" s="164"/>
      <c r="L124" s="168"/>
      <c r="M124" s="168"/>
      <c r="N124" s="168"/>
      <c r="O124" s="168"/>
      <c r="P124" s="145">
        <f t="shared" si="34"/>
        <v>0</v>
      </c>
      <c r="Q124" s="145"/>
      <c r="R124" s="145">
        <f t="shared" si="35"/>
        <v>0</v>
      </c>
      <c r="S124" s="168"/>
      <c r="T124" s="168"/>
      <c r="U124" s="168"/>
      <c r="V124" s="145">
        <f t="shared" si="36"/>
        <v>0</v>
      </c>
      <c r="W124" s="145"/>
      <c r="X124" s="145">
        <f t="shared" si="37"/>
        <v>0</v>
      </c>
      <c r="Y124" s="145">
        <f t="shared" si="38"/>
        <v>0</v>
      </c>
      <c r="Z124" s="145">
        <f t="shared" si="39"/>
        <v>0</v>
      </c>
      <c r="AA124" s="164"/>
      <c r="AB124" s="145">
        <f t="shared" si="40"/>
        <v>0</v>
      </c>
      <c r="AC124" s="145">
        <f t="shared" si="54"/>
        <v>0</v>
      </c>
      <c r="AD124" s="145">
        <f t="shared" si="55"/>
        <v>0</v>
      </c>
      <c r="AE124" s="145">
        <f t="shared" si="56"/>
        <v>0</v>
      </c>
      <c r="AF124" s="145">
        <f t="shared" si="57"/>
        <v>0</v>
      </c>
      <c r="AG124" s="145">
        <f t="shared" si="42"/>
        <v>0</v>
      </c>
    </row>
    <row r="125" spans="1:33" s="135" customFormat="1" ht="12.75" customHeight="1">
      <c r="A125" s="140">
        <v>89</v>
      </c>
      <c r="B125" s="143" t="s">
        <v>490</v>
      </c>
      <c r="C125" s="143" t="s">
        <v>490</v>
      </c>
      <c r="D125" s="141" t="s">
        <v>491</v>
      </c>
      <c r="E125" s="140" t="s">
        <v>8</v>
      </c>
      <c r="F125" s="144">
        <v>150</v>
      </c>
      <c r="G125" s="145">
        <v>13.4895</v>
      </c>
      <c r="H125" s="1">
        <f t="shared" si="53"/>
        <v>13.4895</v>
      </c>
      <c r="I125" s="145"/>
      <c r="J125" s="145">
        <v>0.17</v>
      </c>
      <c r="K125" s="164"/>
      <c r="L125" s="168"/>
      <c r="M125" s="168"/>
      <c r="N125" s="168"/>
      <c r="O125" s="168"/>
      <c r="P125" s="145">
        <f t="shared" si="34"/>
        <v>0</v>
      </c>
      <c r="Q125" s="145"/>
      <c r="R125" s="145">
        <f t="shared" si="35"/>
        <v>0</v>
      </c>
      <c r="S125" s="168"/>
      <c r="T125" s="168"/>
      <c r="U125" s="168"/>
      <c r="V125" s="145">
        <f t="shared" si="36"/>
        <v>0</v>
      </c>
      <c r="W125" s="145"/>
      <c r="X125" s="145">
        <f t="shared" si="37"/>
        <v>0</v>
      </c>
      <c r="Y125" s="145">
        <f t="shared" si="38"/>
        <v>0</v>
      </c>
      <c r="Z125" s="145">
        <f t="shared" si="39"/>
        <v>0</v>
      </c>
      <c r="AA125" s="164"/>
      <c r="AB125" s="145">
        <f t="shared" si="40"/>
        <v>0</v>
      </c>
      <c r="AC125" s="145">
        <f t="shared" si="54"/>
        <v>0</v>
      </c>
      <c r="AD125" s="145">
        <f t="shared" si="55"/>
        <v>0</v>
      </c>
      <c r="AE125" s="145">
        <f t="shared" si="56"/>
        <v>0</v>
      </c>
      <c r="AF125" s="145">
        <f t="shared" si="57"/>
        <v>0</v>
      </c>
      <c r="AG125" s="145">
        <f t="shared" si="42"/>
        <v>0</v>
      </c>
    </row>
    <row r="126" spans="1:33" s="135" customFormat="1" ht="12.75" customHeight="1">
      <c r="A126" s="140">
        <v>90</v>
      </c>
      <c r="B126" s="143" t="s">
        <v>492</v>
      </c>
      <c r="C126" s="143" t="s">
        <v>492</v>
      </c>
      <c r="D126" s="141" t="s">
        <v>493</v>
      </c>
      <c r="E126" s="140" t="s">
        <v>8</v>
      </c>
      <c r="F126" s="144">
        <v>35</v>
      </c>
      <c r="G126" s="145">
        <v>5.8395000000000001</v>
      </c>
      <c r="H126" s="1">
        <f t="shared" si="53"/>
        <v>5.8395000000000001</v>
      </c>
      <c r="I126" s="145"/>
      <c r="J126" s="145">
        <v>0.11305</v>
      </c>
      <c r="K126" s="164"/>
      <c r="L126" s="168"/>
      <c r="M126" s="168"/>
      <c r="N126" s="168"/>
      <c r="O126" s="168"/>
      <c r="P126" s="145">
        <f t="shared" si="34"/>
        <v>0</v>
      </c>
      <c r="Q126" s="145"/>
      <c r="R126" s="145">
        <f t="shared" si="35"/>
        <v>0</v>
      </c>
      <c r="S126" s="168"/>
      <c r="T126" s="168"/>
      <c r="U126" s="168"/>
      <c r="V126" s="145">
        <f t="shared" si="36"/>
        <v>0</v>
      </c>
      <c r="W126" s="145"/>
      <c r="X126" s="145">
        <f t="shared" si="37"/>
        <v>0</v>
      </c>
      <c r="Y126" s="145">
        <f t="shared" si="38"/>
        <v>0</v>
      </c>
      <c r="Z126" s="145">
        <f t="shared" si="39"/>
        <v>0</v>
      </c>
      <c r="AA126" s="164"/>
      <c r="AB126" s="145">
        <f t="shared" si="40"/>
        <v>0</v>
      </c>
      <c r="AC126" s="145">
        <f t="shared" si="54"/>
        <v>0</v>
      </c>
      <c r="AD126" s="145">
        <f t="shared" si="55"/>
        <v>0</v>
      </c>
      <c r="AE126" s="145">
        <f t="shared" si="56"/>
        <v>0</v>
      </c>
      <c r="AF126" s="145">
        <f t="shared" si="57"/>
        <v>0</v>
      </c>
      <c r="AG126" s="145">
        <f t="shared" si="42"/>
        <v>0</v>
      </c>
    </row>
    <row r="127" spans="1:33" s="135" customFormat="1" ht="12.75" customHeight="1">
      <c r="A127" s="140">
        <v>91</v>
      </c>
      <c r="B127" s="143" t="s">
        <v>494</v>
      </c>
      <c r="C127" s="143" t="s">
        <v>494</v>
      </c>
      <c r="D127" s="141" t="s">
        <v>495</v>
      </c>
      <c r="E127" s="140" t="s">
        <v>8</v>
      </c>
      <c r="F127" s="144">
        <v>35</v>
      </c>
      <c r="G127" s="145">
        <v>4.6665000000000001</v>
      </c>
      <c r="H127" s="1">
        <f t="shared" si="53"/>
        <v>4.6665000000000001</v>
      </c>
      <c r="I127" s="145"/>
      <c r="J127" s="145">
        <v>7.0550000000000002E-2</v>
      </c>
      <c r="K127" s="164"/>
      <c r="L127" s="168"/>
      <c r="M127" s="168"/>
      <c r="N127" s="168"/>
      <c r="O127" s="168"/>
      <c r="P127" s="145">
        <f t="shared" si="34"/>
        <v>0</v>
      </c>
      <c r="Q127" s="145"/>
      <c r="R127" s="145">
        <f t="shared" si="35"/>
        <v>0</v>
      </c>
      <c r="S127" s="168"/>
      <c r="T127" s="168"/>
      <c r="U127" s="168"/>
      <c r="V127" s="145">
        <f t="shared" si="36"/>
        <v>0</v>
      </c>
      <c r="W127" s="145"/>
      <c r="X127" s="145">
        <f t="shared" si="37"/>
        <v>0</v>
      </c>
      <c r="Y127" s="145">
        <f t="shared" si="38"/>
        <v>0</v>
      </c>
      <c r="Z127" s="145">
        <f t="shared" si="39"/>
        <v>0</v>
      </c>
      <c r="AA127" s="164"/>
      <c r="AB127" s="145">
        <f t="shared" si="40"/>
        <v>0</v>
      </c>
      <c r="AC127" s="145">
        <f t="shared" si="54"/>
        <v>0</v>
      </c>
      <c r="AD127" s="145">
        <f t="shared" si="55"/>
        <v>0</v>
      </c>
      <c r="AE127" s="145">
        <f t="shared" si="56"/>
        <v>0</v>
      </c>
      <c r="AF127" s="145">
        <f t="shared" si="57"/>
        <v>0</v>
      </c>
      <c r="AG127" s="145">
        <f t="shared" si="42"/>
        <v>0</v>
      </c>
    </row>
    <row r="128" spans="1:33" s="135" customFormat="1" ht="12.75" customHeight="1">
      <c r="A128" s="140">
        <v>92</v>
      </c>
      <c r="B128" s="143" t="s">
        <v>496</v>
      </c>
      <c r="C128" s="143" t="s">
        <v>496</v>
      </c>
      <c r="D128" s="141" t="s">
        <v>497</v>
      </c>
      <c r="E128" s="140" t="s">
        <v>8</v>
      </c>
      <c r="F128" s="144">
        <v>10</v>
      </c>
      <c r="G128" s="145">
        <v>5.8055000000000003</v>
      </c>
      <c r="H128" s="1">
        <f t="shared" si="53"/>
        <v>5.8055000000000003</v>
      </c>
      <c r="I128" s="145"/>
      <c r="J128" s="145">
        <v>7.8199999999999992E-2</v>
      </c>
      <c r="K128" s="164"/>
      <c r="L128" s="168"/>
      <c r="M128" s="168"/>
      <c r="N128" s="168"/>
      <c r="O128" s="168"/>
      <c r="P128" s="145">
        <f t="shared" si="34"/>
        <v>0</v>
      </c>
      <c r="Q128" s="145"/>
      <c r="R128" s="145">
        <f t="shared" si="35"/>
        <v>0</v>
      </c>
      <c r="S128" s="168"/>
      <c r="T128" s="168"/>
      <c r="U128" s="168"/>
      <c r="V128" s="145">
        <f t="shared" si="36"/>
        <v>0</v>
      </c>
      <c r="W128" s="145"/>
      <c r="X128" s="145">
        <f t="shared" si="37"/>
        <v>0</v>
      </c>
      <c r="Y128" s="145">
        <f t="shared" si="38"/>
        <v>0</v>
      </c>
      <c r="Z128" s="145">
        <f t="shared" si="39"/>
        <v>0</v>
      </c>
      <c r="AA128" s="164"/>
      <c r="AB128" s="145">
        <f t="shared" si="40"/>
        <v>0</v>
      </c>
      <c r="AC128" s="145">
        <f t="shared" si="54"/>
        <v>0</v>
      </c>
      <c r="AD128" s="145">
        <f t="shared" si="55"/>
        <v>0</v>
      </c>
      <c r="AE128" s="145">
        <f t="shared" si="56"/>
        <v>0</v>
      </c>
      <c r="AF128" s="145">
        <f t="shared" si="57"/>
        <v>0</v>
      </c>
      <c r="AG128" s="145">
        <f t="shared" si="42"/>
        <v>0</v>
      </c>
    </row>
    <row r="129" spans="1:33" s="135" customFormat="1" ht="12.75" customHeight="1">
      <c r="A129" s="140">
        <v>93</v>
      </c>
      <c r="B129" s="143" t="s">
        <v>498</v>
      </c>
      <c r="C129" s="143" t="s">
        <v>498</v>
      </c>
      <c r="D129" s="141" t="s">
        <v>499</v>
      </c>
      <c r="E129" s="140" t="s">
        <v>8</v>
      </c>
      <c r="F129" s="144">
        <v>385</v>
      </c>
      <c r="G129" s="145">
        <v>7.7010000000000005</v>
      </c>
      <c r="H129" s="1">
        <f t="shared" si="53"/>
        <v>7.7010000000000005</v>
      </c>
      <c r="I129" s="145"/>
      <c r="J129" s="145">
        <v>9.1799999999999993E-2</v>
      </c>
      <c r="K129" s="164"/>
      <c r="L129" s="168"/>
      <c r="M129" s="168"/>
      <c r="N129" s="168"/>
      <c r="O129" s="168"/>
      <c r="P129" s="145">
        <f t="shared" si="34"/>
        <v>0</v>
      </c>
      <c r="Q129" s="145"/>
      <c r="R129" s="145">
        <f t="shared" si="35"/>
        <v>0</v>
      </c>
      <c r="S129" s="168"/>
      <c r="T129" s="168"/>
      <c r="U129" s="168"/>
      <c r="V129" s="145">
        <f t="shared" si="36"/>
        <v>0</v>
      </c>
      <c r="W129" s="145"/>
      <c r="X129" s="145">
        <f t="shared" si="37"/>
        <v>0</v>
      </c>
      <c r="Y129" s="145">
        <f t="shared" si="38"/>
        <v>0</v>
      </c>
      <c r="Z129" s="145">
        <f t="shared" si="39"/>
        <v>0</v>
      </c>
      <c r="AA129" s="164"/>
      <c r="AB129" s="145">
        <f t="shared" si="40"/>
        <v>0</v>
      </c>
      <c r="AC129" s="145">
        <f t="shared" si="54"/>
        <v>0</v>
      </c>
      <c r="AD129" s="145">
        <f t="shared" si="55"/>
        <v>0</v>
      </c>
      <c r="AE129" s="145">
        <f t="shared" si="56"/>
        <v>0</v>
      </c>
      <c r="AF129" s="145">
        <f t="shared" si="57"/>
        <v>0</v>
      </c>
      <c r="AG129" s="145">
        <f t="shared" si="42"/>
        <v>0</v>
      </c>
    </row>
    <row r="130" spans="1:33" s="135" customFormat="1" ht="12.75" customHeight="1">
      <c r="A130" s="136"/>
      <c r="B130" s="137" t="s">
        <v>500</v>
      </c>
      <c r="C130" s="138"/>
      <c r="D130" s="141" t="s">
        <v>501</v>
      </c>
      <c r="E130" s="140" t="s">
        <v>202</v>
      </c>
      <c r="F130" s="141" t="s">
        <v>202</v>
      </c>
      <c r="G130" s="141"/>
      <c r="H130" s="141"/>
      <c r="I130" s="141"/>
      <c r="J130" s="145">
        <v>0</v>
      </c>
      <c r="K130" s="164"/>
      <c r="L130" s="145"/>
      <c r="M130" s="145"/>
      <c r="N130" s="145"/>
      <c r="O130" s="145"/>
      <c r="P130" s="145">
        <f t="shared" si="34"/>
        <v>0</v>
      </c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64"/>
      <c r="AB130" s="141"/>
      <c r="AC130" s="145"/>
      <c r="AD130" s="141"/>
      <c r="AE130" s="141"/>
      <c r="AF130" s="141"/>
      <c r="AG130" s="145"/>
    </row>
    <row r="131" spans="1:33" s="135" customFormat="1" ht="12.75" customHeight="1">
      <c r="A131" s="140">
        <v>94</v>
      </c>
      <c r="B131" s="143" t="s">
        <v>502</v>
      </c>
      <c r="C131" s="143" t="s">
        <v>502</v>
      </c>
      <c r="D131" s="141" t="s">
        <v>469</v>
      </c>
      <c r="E131" s="140" t="s">
        <v>8</v>
      </c>
      <c r="F131" s="144">
        <v>330</v>
      </c>
      <c r="G131" s="145">
        <v>2.3459999999999996</v>
      </c>
      <c r="H131" s="1">
        <f t="shared" ref="H131:H135" si="58">G131*(1-$H$3)</f>
        <v>2.3459999999999996</v>
      </c>
      <c r="I131" s="145"/>
      <c r="J131" s="145">
        <v>4.2500000000000003E-2</v>
      </c>
      <c r="K131" s="164"/>
      <c r="L131" s="168"/>
      <c r="M131" s="168"/>
      <c r="N131" s="168"/>
      <c r="O131" s="168"/>
      <c r="P131" s="145">
        <f t="shared" si="34"/>
        <v>0</v>
      </c>
      <c r="Q131" s="145"/>
      <c r="R131" s="145">
        <f t="shared" si="35"/>
        <v>0</v>
      </c>
      <c r="S131" s="168"/>
      <c r="T131" s="168"/>
      <c r="U131" s="168"/>
      <c r="V131" s="145">
        <f t="shared" si="36"/>
        <v>0</v>
      </c>
      <c r="W131" s="145"/>
      <c r="X131" s="145">
        <f t="shared" si="37"/>
        <v>0</v>
      </c>
      <c r="Y131" s="145">
        <f t="shared" si="38"/>
        <v>0</v>
      </c>
      <c r="Z131" s="145">
        <f t="shared" si="39"/>
        <v>0</v>
      </c>
      <c r="AA131" s="164"/>
      <c r="AB131" s="145">
        <f t="shared" si="40"/>
        <v>0</v>
      </c>
      <c r="AC131" s="145">
        <f>R131*F131</f>
        <v>0</v>
      </c>
      <c r="AD131" s="145">
        <f>(S131+T131+U131)*F131</f>
        <v>0</v>
      </c>
      <c r="AE131" s="145">
        <f>X131*F131</f>
        <v>0</v>
      </c>
      <c r="AF131" s="145">
        <f>Y131*F131</f>
        <v>0</v>
      </c>
      <c r="AG131" s="145">
        <f t="shared" si="42"/>
        <v>0</v>
      </c>
    </row>
    <row r="132" spans="1:33" s="135" customFormat="1" ht="12.75" customHeight="1">
      <c r="A132" s="140">
        <v>95</v>
      </c>
      <c r="B132" s="143" t="s">
        <v>503</v>
      </c>
      <c r="C132" s="143" t="s">
        <v>503</v>
      </c>
      <c r="D132" s="141" t="s">
        <v>504</v>
      </c>
      <c r="E132" s="140" t="s">
        <v>8</v>
      </c>
      <c r="F132" s="144">
        <v>330</v>
      </c>
      <c r="G132" s="145">
        <v>2.839</v>
      </c>
      <c r="H132" s="1">
        <f t="shared" si="58"/>
        <v>2.839</v>
      </c>
      <c r="I132" s="145"/>
      <c r="J132" s="145">
        <v>4.9300000000000004E-2</v>
      </c>
      <c r="K132" s="164"/>
      <c r="L132" s="168"/>
      <c r="M132" s="168"/>
      <c r="N132" s="168"/>
      <c r="O132" s="168"/>
      <c r="P132" s="145">
        <f t="shared" si="34"/>
        <v>0</v>
      </c>
      <c r="Q132" s="145"/>
      <c r="R132" s="145">
        <f t="shared" si="35"/>
        <v>0</v>
      </c>
      <c r="S132" s="168"/>
      <c r="T132" s="168"/>
      <c r="U132" s="168"/>
      <c r="V132" s="145">
        <f t="shared" si="36"/>
        <v>0</v>
      </c>
      <c r="W132" s="145"/>
      <c r="X132" s="145">
        <f t="shared" si="37"/>
        <v>0</v>
      </c>
      <c r="Y132" s="145">
        <f t="shared" si="38"/>
        <v>0</v>
      </c>
      <c r="Z132" s="145">
        <f t="shared" si="39"/>
        <v>0</v>
      </c>
      <c r="AA132" s="164"/>
      <c r="AB132" s="145">
        <f t="shared" si="40"/>
        <v>0</v>
      </c>
      <c r="AC132" s="145">
        <f>R132*F132</f>
        <v>0</v>
      </c>
      <c r="AD132" s="145">
        <f>(S132+T132+U132)*F132</f>
        <v>0</v>
      </c>
      <c r="AE132" s="145">
        <f>X132*F132</f>
        <v>0</v>
      </c>
      <c r="AF132" s="145">
        <f>Y132*F132</f>
        <v>0</v>
      </c>
      <c r="AG132" s="145">
        <f t="shared" si="42"/>
        <v>0</v>
      </c>
    </row>
    <row r="133" spans="1:33" s="135" customFormat="1" ht="12.75" customHeight="1">
      <c r="A133" s="140">
        <v>96</v>
      </c>
      <c r="B133" s="143" t="s">
        <v>505</v>
      </c>
      <c r="C133" s="143" t="s">
        <v>505</v>
      </c>
      <c r="D133" s="141" t="s">
        <v>472</v>
      </c>
      <c r="E133" s="140" t="s">
        <v>8</v>
      </c>
      <c r="F133" s="144">
        <v>275</v>
      </c>
      <c r="G133" s="145">
        <v>2.8815</v>
      </c>
      <c r="H133" s="1">
        <f t="shared" si="58"/>
        <v>2.8815</v>
      </c>
      <c r="I133" s="145"/>
      <c r="J133" s="145">
        <v>4.9300000000000004E-2</v>
      </c>
      <c r="K133" s="164"/>
      <c r="L133" s="168"/>
      <c r="M133" s="168"/>
      <c r="N133" s="168"/>
      <c r="O133" s="168"/>
      <c r="P133" s="145">
        <f t="shared" si="34"/>
        <v>0</v>
      </c>
      <c r="Q133" s="145"/>
      <c r="R133" s="145">
        <f t="shared" si="35"/>
        <v>0</v>
      </c>
      <c r="S133" s="168"/>
      <c r="T133" s="168"/>
      <c r="U133" s="168"/>
      <c r="V133" s="145">
        <f t="shared" si="36"/>
        <v>0</v>
      </c>
      <c r="W133" s="145"/>
      <c r="X133" s="145">
        <f t="shared" si="37"/>
        <v>0</v>
      </c>
      <c r="Y133" s="145">
        <f t="shared" si="38"/>
        <v>0</v>
      </c>
      <c r="Z133" s="145">
        <f t="shared" si="39"/>
        <v>0</v>
      </c>
      <c r="AA133" s="164"/>
      <c r="AB133" s="145">
        <f t="shared" si="40"/>
        <v>0</v>
      </c>
      <c r="AC133" s="145">
        <f>R133*F133</f>
        <v>0</v>
      </c>
      <c r="AD133" s="145">
        <f>(S133+T133+U133)*F133</f>
        <v>0</v>
      </c>
      <c r="AE133" s="145">
        <f>X133*F133</f>
        <v>0</v>
      </c>
      <c r="AF133" s="145">
        <f>Y133*F133</f>
        <v>0</v>
      </c>
      <c r="AG133" s="145">
        <f t="shared" si="42"/>
        <v>0</v>
      </c>
    </row>
    <row r="134" spans="1:33" s="135" customFormat="1" ht="12.75" customHeight="1">
      <c r="A134" s="140">
        <v>97</v>
      </c>
      <c r="B134" s="143" t="s">
        <v>506</v>
      </c>
      <c r="C134" s="143" t="s">
        <v>506</v>
      </c>
      <c r="D134" s="141" t="s">
        <v>487</v>
      </c>
      <c r="E134" s="140" t="s">
        <v>8</v>
      </c>
      <c r="F134" s="144">
        <v>220</v>
      </c>
      <c r="G134" s="145">
        <v>8.0495000000000001</v>
      </c>
      <c r="H134" s="1">
        <f t="shared" si="58"/>
        <v>8.0495000000000001</v>
      </c>
      <c r="I134" s="145"/>
      <c r="J134" s="145">
        <v>9.9449999999999997E-2</v>
      </c>
      <c r="K134" s="164"/>
      <c r="L134" s="168"/>
      <c r="M134" s="168"/>
      <c r="N134" s="168"/>
      <c r="O134" s="168"/>
      <c r="P134" s="145">
        <f t="shared" si="34"/>
        <v>0</v>
      </c>
      <c r="Q134" s="145"/>
      <c r="R134" s="145">
        <f t="shared" si="35"/>
        <v>0</v>
      </c>
      <c r="S134" s="168"/>
      <c r="T134" s="168"/>
      <c r="U134" s="168"/>
      <c r="V134" s="145">
        <f t="shared" si="36"/>
        <v>0</v>
      </c>
      <c r="W134" s="145"/>
      <c r="X134" s="145">
        <f t="shared" si="37"/>
        <v>0</v>
      </c>
      <c r="Y134" s="145">
        <f t="shared" si="38"/>
        <v>0</v>
      </c>
      <c r="Z134" s="145">
        <f t="shared" si="39"/>
        <v>0</v>
      </c>
      <c r="AA134" s="164"/>
      <c r="AB134" s="145">
        <f t="shared" si="40"/>
        <v>0</v>
      </c>
      <c r="AC134" s="145">
        <f>R134*F134</f>
        <v>0</v>
      </c>
      <c r="AD134" s="145">
        <f>(S134+T134+U134)*F134</f>
        <v>0</v>
      </c>
      <c r="AE134" s="145">
        <f>X134*F134</f>
        <v>0</v>
      </c>
      <c r="AF134" s="145">
        <f>Y134*F134</f>
        <v>0</v>
      </c>
      <c r="AG134" s="145">
        <f t="shared" si="42"/>
        <v>0</v>
      </c>
    </row>
    <row r="135" spans="1:33" s="135" customFormat="1" ht="12.75" customHeight="1">
      <c r="A135" s="140">
        <v>98</v>
      </c>
      <c r="B135" s="143" t="s">
        <v>507</v>
      </c>
      <c r="C135" s="143" t="s">
        <v>507</v>
      </c>
      <c r="D135" s="141" t="s">
        <v>508</v>
      </c>
      <c r="E135" s="140" t="s">
        <v>8</v>
      </c>
      <c r="F135" s="144">
        <v>275</v>
      </c>
      <c r="G135" s="145">
        <v>6.0009999999999994</v>
      </c>
      <c r="H135" s="1">
        <f t="shared" si="58"/>
        <v>6.0009999999999994</v>
      </c>
      <c r="I135" s="145"/>
      <c r="J135" s="145">
        <v>8.5000000000000006E-2</v>
      </c>
      <c r="K135" s="164"/>
      <c r="L135" s="168"/>
      <c r="M135" s="168"/>
      <c r="N135" s="168"/>
      <c r="O135" s="168"/>
      <c r="P135" s="145">
        <f t="shared" ref="P135:P198" si="59">SUM(L135:O135)</f>
        <v>0</v>
      </c>
      <c r="Q135" s="145"/>
      <c r="R135" s="145">
        <f t="shared" ref="R135:R198" si="60">L135*$L$3+M135*$M$3+N135*$N$3+O135*$O$3</f>
        <v>0</v>
      </c>
      <c r="S135" s="168"/>
      <c r="T135" s="168"/>
      <c r="U135" s="168"/>
      <c r="V135" s="145">
        <f t="shared" ref="V135:V198" si="61">SUM(R135:U135)</f>
        <v>0</v>
      </c>
      <c r="W135" s="145"/>
      <c r="X135" s="145">
        <f t="shared" ref="X135:X198" si="62">V135*$X$3</f>
        <v>0</v>
      </c>
      <c r="Y135" s="145">
        <f t="shared" ref="Y135:Y198" si="63">(V135+X135)*$Y$3</f>
        <v>0</v>
      </c>
      <c r="Z135" s="145">
        <f t="shared" ref="Z135:Z198" si="64">V135+X135+Y135</f>
        <v>0</v>
      </c>
      <c r="AA135" s="164"/>
      <c r="AB135" s="145">
        <f t="shared" ref="AB135:AB198" si="65">P135*F135</f>
        <v>0</v>
      </c>
      <c r="AC135" s="145">
        <f>R135*F135</f>
        <v>0</v>
      </c>
      <c r="AD135" s="145">
        <f>(S135+T135+U135)*F135</f>
        <v>0</v>
      </c>
      <c r="AE135" s="145">
        <f>X135*F135</f>
        <v>0</v>
      </c>
      <c r="AF135" s="145">
        <f>Y135*F135</f>
        <v>0</v>
      </c>
      <c r="AG135" s="145">
        <f t="shared" si="42"/>
        <v>0</v>
      </c>
    </row>
    <row r="136" spans="1:33" s="135" customFormat="1" ht="12.75" customHeight="1">
      <c r="A136" s="136"/>
      <c r="B136" s="137" t="s">
        <v>509</v>
      </c>
      <c r="C136" s="138"/>
      <c r="D136" s="141" t="s">
        <v>510</v>
      </c>
      <c r="E136" s="140" t="s">
        <v>202</v>
      </c>
      <c r="F136" s="141" t="s">
        <v>202</v>
      </c>
      <c r="G136" s="141"/>
      <c r="H136" s="141"/>
      <c r="I136" s="141"/>
      <c r="J136" s="145">
        <v>0</v>
      </c>
      <c r="K136" s="164"/>
      <c r="L136" s="145"/>
      <c r="M136" s="145"/>
      <c r="N136" s="145"/>
      <c r="O136" s="145"/>
      <c r="P136" s="145">
        <f t="shared" si="59"/>
        <v>0</v>
      </c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64"/>
      <c r="AB136" s="141"/>
      <c r="AC136" s="145"/>
      <c r="AD136" s="141"/>
      <c r="AE136" s="141"/>
      <c r="AF136" s="141"/>
      <c r="AG136" s="145"/>
    </row>
    <row r="137" spans="1:33" s="135" customFormat="1" ht="12.75" customHeight="1">
      <c r="A137" s="140">
        <v>99</v>
      </c>
      <c r="B137" s="143" t="s">
        <v>511</v>
      </c>
      <c r="C137" s="143" t="s">
        <v>511</v>
      </c>
      <c r="D137" s="141" t="s">
        <v>11</v>
      </c>
      <c r="E137" s="140" t="s">
        <v>8</v>
      </c>
      <c r="F137" s="144">
        <v>260</v>
      </c>
      <c r="G137" s="145">
        <v>1.5044999999999999</v>
      </c>
      <c r="H137" s="1">
        <f t="shared" ref="H137:H138" si="66">G137*(1-$H$3)</f>
        <v>1.5044999999999999</v>
      </c>
      <c r="I137" s="145"/>
      <c r="J137" s="145">
        <v>2.1250000000000002E-2</v>
      </c>
      <c r="K137" s="164"/>
      <c r="L137" s="168"/>
      <c r="M137" s="168"/>
      <c r="N137" s="168"/>
      <c r="O137" s="168"/>
      <c r="P137" s="145">
        <f t="shared" si="59"/>
        <v>0</v>
      </c>
      <c r="Q137" s="145"/>
      <c r="R137" s="145">
        <f t="shared" si="60"/>
        <v>0</v>
      </c>
      <c r="S137" s="168"/>
      <c r="T137" s="168"/>
      <c r="U137" s="168"/>
      <c r="V137" s="145">
        <f t="shared" si="61"/>
        <v>0</v>
      </c>
      <c r="W137" s="145"/>
      <c r="X137" s="145">
        <f t="shared" si="62"/>
        <v>0</v>
      </c>
      <c r="Y137" s="145">
        <f t="shared" si="63"/>
        <v>0</v>
      </c>
      <c r="Z137" s="145">
        <f t="shared" si="64"/>
        <v>0</v>
      </c>
      <c r="AA137" s="164"/>
      <c r="AB137" s="145">
        <f t="shared" si="65"/>
        <v>0</v>
      </c>
      <c r="AC137" s="145">
        <f>R137*F137</f>
        <v>0</v>
      </c>
      <c r="AD137" s="145">
        <f>(S137+T137+U137)*F137</f>
        <v>0</v>
      </c>
      <c r="AE137" s="145">
        <f>X137*F137</f>
        <v>0</v>
      </c>
      <c r="AF137" s="145">
        <f>Y137*F137</f>
        <v>0</v>
      </c>
      <c r="AG137" s="145">
        <f t="shared" ref="AG137:AG199" si="67">SUM(AC137:AF137)</f>
        <v>0</v>
      </c>
    </row>
    <row r="138" spans="1:33" s="135" customFormat="1" ht="12.75" customHeight="1">
      <c r="A138" s="140">
        <v>100</v>
      </c>
      <c r="B138" s="143" t="s">
        <v>512</v>
      </c>
      <c r="C138" s="143" t="s">
        <v>512</v>
      </c>
      <c r="D138" s="141" t="s">
        <v>513</v>
      </c>
      <c r="E138" s="140" t="s">
        <v>8</v>
      </c>
      <c r="F138" s="144">
        <v>30</v>
      </c>
      <c r="G138" s="145">
        <v>3.0089999999999999</v>
      </c>
      <c r="H138" s="1">
        <f t="shared" si="66"/>
        <v>3.0089999999999999</v>
      </c>
      <c r="I138" s="145"/>
      <c r="J138" s="145">
        <v>4.2500000000000003E-2</v>
      </c>
      <c r="K138" s="164"/>
      <c r="L138" s="168"/>
      <c r="M138" s="168"/>
      <c r="N138" s="168"/>
      <c r="O138" s="168"/>
      <c r="P138" s="145">
        <f t="shared" si="59"/>
        <v>0</v>
      </c>
      <c r="Q138" s="145"/>
      <c r="R138" s="145">
        <f t="shared" si="60"/>
        <v>0</v>
      </c>
      <c r="S138" s="168"/>
      <c r="T138" s="168"/>
      <c r="U138" s="168"/>
      <c r="V138" s="145">
        <f t="shared" si="61"/>
        <v>0</v>
      </c>
      <c r="W138" s="145"/>
      <c r="X138" s="145">
        <f t="shared" si="62"/>
        <v>0</v>
      </c>
      <c r="Y138" s="145">
        <f t="shared" si="63"/>
        <v>0</v>
      </c>
      <c r="Z138" s="145">
        <f t="shared" si="64"/>
        <v>0</v>
      </c>
      <c r="AA138" s="164"/>
      <c r="AB138" s="145">
        <f t="shared" si="65"/>
        <v>0</v>
      </c>
      <c r="AC138" s="145">
        <f>R138*F138</f>
        <v>0</v>
      </c>
      <c r="AD138" s="145">
        <f>(S138+T138+U138)*F138</f>
        <v>0</v>
      </c>
      <c r="AE138" s="145">
        <f>X138*F138</f>
        <v>0</v>
      </c>
      <c r="AF138" s="145">
        <f>Y138*F138</f>
        <v>0</v>
      </c>
      <c r="AG138" s="145">
        <f t="shared" si="67"/>
        <v>0</v>
      </c>
    </row>
    <row r="139" spans="1:33" s="135" customFormat="1" ht="12.75" customHeight="1">
      <c r="A139" s="136"/>
      <c r="B139" s="143" t="s">
        <v>514</v>
      </c>
      <c r="C139" s="138"/>
      <c r="D139" s="141" t="s">
        <v>515</v>
      </c>
      <c r="E139" s="140" t="s">
        <v>202</v>
      </c>
      <c r="F139" s="141" t="s">
        <v>202</v>
      </c>
      <c r="G139" s="141"/>
      <c r="H139" s="141"/>
      <c r="I139" s="141"/>
      <c r="J139" s="145">
        <v>0</v>
      </c>
      <c r="K139" s="164"/>
      <c r="L139" s="145"/>
      <c r="M139" s="145"/>
      <c r="N139" s="145"/>
      <c r="O139" s="145"/>
      <c r="P139" s="145">
        <f t="shared" si="59"/>
        <v>0</v>
      </c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64"/>
      <c r="AB139" s="141"/>
      <c r="AC139" s="145"/>
      <c r="AD139" s="141"/>
      <c r="AE139" s="141"/>
      <c r="AF139" s="141"/>
      <c r="AG139" s="145"/>
    </row>
    <row r="140" spans="1:33" s="135" customFormat="1" ht="12.75" customHeight="1">
      <c r="A140" s="140">
        <v>101</v>
      </c>
      <c r="B140" s="143" t="s">
        <v>516</v>
      </c>
      <c r="C140" s="143" t="s">
        <v>516</v>
      </c>
      <c r="D140" s="141" t="s">
        <v>517</v>
      </c>
      <c r="E140" s="140" t="s">
        <v>8</v>
      </c>
      <c r="F140" s="144">
        <v>6600</v>
      </c>
      <c r="G140" s="145">
        <v>1.7934999999999999</v>
      </c>
      <c r="H140" s="1">
        <f t="shared" ref="H140" si="68">G140*(1-$H$3)</f>
        <v>1.7934999999999999</v>
      </c>
      <c r="I140" s="145"/>
      <c r="J140" s="145">
        <v>4.2500000000000003E-2</v>
      </c>
      <c r="K140" s="164"/>
      <c r="L140" s="168"/>
      <c r="M140" s="168"/>
      <c r="N140" s="168"/>
      <c r="O140" s="168"/>
      <c r="P140" s="145">
        <f t="shared" si="59"/>
        <v>0</v>
      </c>
      <c r="Q140" s="145"/>
      <c r="R140" s="145">
        <f t="shared" si="60"/>
        <v>0</v>
      </c>
      <c r="S140" s="168"/>
      <c r="T140" s="168"/>
      <c r="U140" s="168"/>
      <c r="V140" s="145">
        <f t="shared" si="61"/>
        <v>0</v>
      </c>
      <c r="W140" s="145"/>
      <c r="X140" s="145">
        <f t="shared" si="62"/>
        <v>0</v>
      </c>
      <c r="Y140" s="145">
        <f t="shared" si="63"/>
        <v>0</v>
      </c>
      <c r="Z140" s="145">
        <f t="shared" si="64"/>
        <v>0</v>
      </c>
      <c r="AA140" s="164"/>
      <c r="AB140" s="145">
        <f t="shared" si="65"/>
        <v>0</v>
      </c>
      <c r="AC140" s="145">
        <f>R140*F140</f>
        <v>0</v>
      </c>
      <c r="AD140" s="145">
        <f>(S140+T140+U140)*F140</f>
        <v>0</v>
      </c>
      <c r="AE140" s="145">
        <f>X140*F140</f>
        <v>0</v>
      </c>
      <c r="AF140" s="145">
        <f>Y140*F140</f>
        <v>0</v>
      </c>
      <c r="AG140" s="145">
        <f t="shared" si="67"/>
        <v>0</v>
      </c>
    </row>
    <row r="141" spans="1:33" s="135" customFormat="1" ht="12.75" customHeight="1">
      <c r="A141" s="136"/>
      <c r="B141" s="143" t="s">
        <v>518</v>
      </c>
      <c r="C141" s="138"/>
      <c r="D141" s="141" t="s">
        <v>519</v>
      </c>
      <c r="E141" s="140" t="s">
        <v>202</v>
      </c>
      <c r="F141" s="141" t="s">
        <v>202</v>
      </c>
      <c r="G141" s="141"/>
      <c r="H141" s="141"/>
      <c r="I141" s="141"/>
      <c r="J141" s="145">
        <v>0</v>
      </c>
      <c r="K141" s="164"/>
      <c r="L141" s="145"/>
      <c r="M141" s="145"/>
      <c r="N141" s="145"/>
      <c r="O141" s="145"/>
      <c r="P141" s="145">
        <f t="shared" si="59"/>
        <v>0</v>
      </c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64"/>
      <c r="AB141" s="141"/>
      <c r="AC141" s="145"/>
      <c r="AD141" s="141"/>
      <c r="AE141" s="141"/>
      <c r="AF141" s="141"/>
      <c r="AG141" s="145"/>
    </row>
    <row r="142" spans="1:33" s="135" customFormat="1" ht="12.75" customHeight="1">
      <c r="A142" s="140">
        <v>102</v>
      </c>
      <c r="B142" s="143" t="s">
        <v>520</v>
      </c>
      <c r="C142" s="143" t="s">
        <v>520</v>
      </c>
      <c r="D142" s="141" t="s">
        <v>521</v>
      </c>
      <c r="E142" s="140" t="s">
        <v>8</v>
      </c>
      <c r="F142" s="144">
        <v>750</v>
      </c>
      <c r="G142" s="145">
        <v>1.6915</v>
      </c>
      <c r="H142" s="1">
        <f t="shared" ref="H142" si="69">G142*(1-$H$3)</f>
        <v>1.6915</v>
      </c>
      <c r="I142" s="145"/>
      <c r="J142" s="145">
        <v>3.4000000000000002E-2</v>
      </c>
      <c r="K142" s="164"/>
      <c r="L142" s="168"/>
      <c r="M142" s="168"/>
      <c r="N142" s="168"/>
      <c r="O142" s="168"/>
      <c r="P142" s="145">
        <f t="shared" si="59"/>
        <v>0</v>
      </c>
      <c r="Q142" s="145"/>
      <c r="R142" s="145">
        <f t="shared" si="60"/>
        <v>0</v>
      </c>
      <c r="S142" s="168"/>
      <c r="T142" s="168"/>
      <c r="U142" s="168"/>
      <c r="V142" s="145">
        <f t="shared" si="61"/>
        <v>0</v>
      </c>
      <c r="W142" s="145"/>
      <c r="X142" s="145">
        <f t="shared" si="62"/>
        <v>0</v>
      </c>
      <c r="Y142" s="145">
        <f t="shared" si="63"/>
        <v>0</v>
      </c>
      <c r="Z142" s="145">
        <f t="shared" si="64"/>
        <v>0</v>
      </c>
      <c r="AA142" s="164"/>
      <c r="AB142" s="145">
        <f t="shared" si="65"/>
        <v>0</v>
      </c>
      <c r="AC142" s="145">
        <f>R142*F142</f>
        <v>0</v>
      </c>
      <c r="AD142" s="145">
        <f>(S142+T142+U142)*F142</f>
        <v>0</v>
      </c>
      <c r="AE142" s="145">
        <f>X142*F142</f>
        <v>0</v>
      </c>
      <c r="AF142" s="145">
        <f>Y142*F142</f>
        <v>0</v>
      </c>
      <c r="AG142" s="145">
        <f t="shared" si="67"/>
        <v>0</v>
      </c>
    </row>
    <row r="143" spans="1:33" s="135" customFormat="1" ht="12.75" customHeight="1">
      <c r="A143" s="136"/>
      <c r="B143" s="143" t="s">
        <v>522</v>
      </c>
      <c r="C143" s="138"/>
      <c r="D143" s="141" t="s">
        <v>523</v>
      </c>
      <c r="E143" s="140" t="s">
        <v>202</v>
      </c>
      <c r="F143" s="141" t="s">
        <v>202</v>
      </c>
      <c r="G143" s="141"/>
      <c r="H143" s="141"/>
      <c r="I143" s="141"/>
      <c r="J143" s="145">
        <v>0</v>
      </c>
      <c r="K143" s="164"/>
      <c r="L143" s="145"/>
      <c r="M143" s="145"/>
      <c r="N143" s="145"/>
      <c r="O143" s="145"/>
      <c r="P143" s="145">
        <f t="shared" si="59"/>
        <v>0</v>
      </c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64"/>
      <c r="AB143" s="141"/>
      <c r="AC143" s="145"/>
      <c r="AD143" s="141"/>
      <c r="AE143" s="141"/>
      <c r="AF143" s="141"/>
      <c r="AG143" s="145"/>
    </row>
    <row r="144" spans="1:33" s="135" customFormat="1" ht="12.75" customHeight="1">
      <c r="A144" s="140">
        <v>103</v>
      </c>
      <c r="B144" s="143" t="s">
        <v>524</v>
      </c>
      <c r="C144" s="143" t="s">
        <v>524</v>
      </c>
      <c r="D144" s="141" t="s">
        <v>525</v>
      </c>
      <c r="E144" s="140" t="s">
        <v>8</v>
      </c>
      <c r="F144" s="144">
        <v>550</v>
      </c>
      <c r="G144" s="145">
        <v>1.853</v>
      </c>
      <c r="H144" s="1">
        <f t="shared" ref="H144:H145" si="70">G144*(1-$H$3)</f>
        <v>1.853</v>
      </c>
      <c r="I144" s="145"/>
      <c r="J144" s="145">
        <v>2.5499999999999998E-2</v>
      </c>
      <c r="K144" s="164"/>
      <c r="L144" s="168"/>
      <c r="M144" s="168"/>
      <c r="N144" s="168"/>
      <c r="O144" s="168"/>
      <c r="P144" s="145">
        <f t="shared" si="59"/>
        <v>0</v>
      </c>
      <c r="Q144" s="145"/>
      <c r="R144" s="145">
        <f t="shared" si="60"/>
        <v>0</v>
      </c>
      <c r="S144" s="168"/>
      <c r="T144" s="168"/>
      <c r="U144" s="168"/>
      <c r="V144" s="145">
        <f t="shared" si="61"/>
        <v>0</v>
      </c>
      <c r="W144" s="145"/>
      <c r="X144" s="145">
        <f t="shared" si="62"/>
        <v>0</v>
      </c>
      <c r="Y144" s="145">
        <f t="shared" si="63"/>
        <v>0</v>
      </c>
      <c r="Z144" s="145">
        <f t="shared" si="64"/>
        <v>0</v>
      </c>
      <c r="AA144" s="164"/>
      <c r="AB144" s="145">
        <f t="shared" si="65"/>
        <v>0</v>
      </c>
      <c r="AC144" s="145">
        <f>R144*F144</f>
        <v>0</v>
      </c>
      <c r="AD144" s="145">
        <f>(S144+T144+U144)*F144</f>
        <v>0</v>
      </c>
      <c r="AE144" s="145">
        <f>X144*F144</f>
        <v>0</v>
      </c>
      <c r="AF144" s="145">
        <f>Y144*F144</f>
        <v>0</v>
      </c>
      <c r="AG144" s="145">
        <f t="shared" si="67"/>
        <v>0</v>
      </c>
    </row>
    <row r="145" spans="1:33" s="135" customFormat="1" ht="12.75" customHeight="1">
      <c r="A145" s="140">
        <v>104</v>
      </c>
      <c r="B145" s="143" t="s">
        <v>526</v>
      </c>
      <c r="C145" s="143" t="s">
        <v>526</v>
      </c>
      <c r="D145" s="141" t="s">
        <v>527</v>
      </c>
      <c r="E145" s="140" t="s">
        <v>8</v>
      </c>
      <c r="F145" s="144">
        <v>1050</v>
      </c>
      <c r="G145" s="145">
        <v>2.3459999999999996</v>
      </c>
      <c r="H145" s="1">
        <f t="shared" si="70"/>
        <v>2.3459999999999996</v>
      </c>
      <c r="I145" s="145"/>
      <c r="J145" s="145">
        <v>2.9750000000000002E-2</v>
      </c>
      <c r="K145" s="164"/>
      <c r="L145" s="168"/>
      <c r="M145" s="168"/>
      <c r="N145" s="168"/>
      <c r="O145" s="168"/>
      <c r="P145" s="145">
        <f t="shared" si="59"/>
        <v>0</v>
      </c>
      <c r="Q145" s="145"/>
      <c r="R145" s="145">
        <f t="shared" si="60"/>
        <v>0</v>
      </c>
      <c r="S145" s="168"/>
      <c r="T145" s="168"/>
      <c r="U145" s="168"/>
      <c r="V145" s="145">
        <f t="shared" si="61"/>
        <v>0</v>
      </c>
      <c r="W145" s="145"/>
      <c r="X145" s="145">
        <f t="shared" si="62"/>
        <v>0</v>
      </c>
      <c r="Y145" s="145">
        <f t="shared" si="63"/>
        <v>0</v>
      </c>
      <c r="Z145" s="145">
        <f t="shared" si="64"/>
        <v>0</v>
      </c>
      <c r="AA145" s="164"/>
      <c r="AB145" s="145">
        <f t="shared" si="65"/>
        <v>0</v>
      </c>
      <c r="AC145" s="145">
        <f>R145*F145</f>
        <v>0</v>
      </c>
      <c r="AD145" s="145">
        <f>(S145+T145+U145)*F145</f>
        <v>0</v>
      </c>
      <c r="AE145" s="145">
        <f>X145*F145</f>
        <v>0</v>
      </c>
      <c r="AF145" s="145">
        <f>Y145*F145</f>
        <v>0</v>
      </c>
      <c r="AG145" s="145">
        <f t="shared" si="67"/>
        <v>0</v>
      </c>
    </row>
    <row r="146" spans="1:33" s="135" customFormat="1" ht="12.75" customHeight="1">
      <c r="A146" s="136"/>
      <c r="B146" s="143" t="s">
        <v>528</v>
      </c>
      <c r="C146" s="138"/>
      <c r="D146" s="141" t="s">
        <v>529</v>
      </c>
      <c r="E146" s="140" t="s">
        <v>202</v>
      </c>
      <c r="F146" s="141" t="s">
        <v>202</v>
      </c>
      <c r="G146" s="141"/>
      <c r="H146" s="141"/>
      <c r="I146" s="141"/>
      <c r="J146" s="145">
        <v>0</v>
      </c>
      <c r="K146" s="164"/>
      <c r="L146" s="145"/>
      <c r="M146" s="145"/>
      <c r="N146" s="145"/>
      <c r="O146" s="145"/>
      <c r="P146" s="145">
        <f t="shared" si="59"/>
        <v>0</v>
      </c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64"/>
      <c r="AB146" s="141"/>
      <c r="AC146" s="145"/>
      <c r="AD146" s="141"/>
      <c r="AE146" s="141"/>
      <c r="AF146" s="141"/>
      <c r="AG146" s="145"/>
    </row>
    <row r="147" spans="1:33" s="135" customFormat="1" ht="12.75" customHeight="1">
      <c r="A147" s="140">
        <v>105</v>
      </c>
      <c r="B147" s="143" t="s">
        <v>530</v>
      </c>
      <c r="C147" s="143" t="s">
        <v>530</v>
      </c>
      <c r="D147" s="141" t="s">
        <v>531</v>
      </c>
      <c r="E147" s="140" t="s">
        <v>4</v>
      </c>
      <c r="F147" s="144">
        <v>4</v>
      </c>
      <c r="G147" s="145">
        <v>69.113500000000002</v>
      </c>
      <c r="H147" s="1">
        <f t="shared" ref="H147:H149" si="71">G147*(1-$H$3)</f>
        <v>69.113500000000002</v>
      </c>
      <c r="I147" s="145"/>
      <c r="J147" s="145">
        <v>8.5000000000000006E-2</v>
      </c>
      <c r="K147" s="164"/>
      <c r="L147" s="168"/>
      <c r="M147" s="168"/>
      <c r="N147" s="168"/>
      <c r="O147" s="168"/>
      <c r="P147" s="145">
        <f t="shared" si="59"/>
        <v>0</v>
      </c>
      <c r="Q147" s="145"/>
      <c r="R147" s="145">
        <f t="shared" si="60"/>
        <v>0</v>
      </c>
      <c r="S147" s="168"/>
      <c r="T147" s="168"/>
      <c r="U147" s="168"/>
      <c r="V147" s="145">
        <f t="shared" si="61"/>
        <v>0</v>
      </c>
      <c r="W147" s="145"/>
      <c r="X147" s="145">
        <f t="shared" si="62"/>
        <v>0</v>
      </c>
      <c r="Y147" s="145">
        <f t="shared" si="63"/>
        <v>0</v>
      </c>
      <c r="Z147" s="145">
        <f t="shared" si="64"/>
        <v>0</v>
      </c>
      <c r="AA147" s="164"/>
      <c r="AB147" s="145">
        <f t="shared" si="65"/>
        <v>0</v>
      </c>
      <c r="AC147" s="145">
        <f>R147*F147</f>
        <v>0</v>
      </c>
      <c r="AD147" s="145">
        <f>(S147+T147+U147)*F147</f>
        <v>0</v>
      </c>
      <c r="AE147" s="145">
        <f>X147*F147</f>
        <v>0</v>
      </c>
      <c r="AF147" s="145">
        <f>Y147*F147</f>
        <v>0</v>
      </c>
      <c r="AG147" s="145">
        <f t="shared" si="67"/>
        <v>0</v>
      </c>
    </row>
    <row r="148" spans="1:33" s="135" customFormat="1" ht="12.75" customHeight="1">
      <c r="A148" s="140">
        <v>106</v>
      </c>
      <c r="B148" s="143" t="s">
        <v>532</v>
      </c>
      <c r="C148" s="143" t="s">
        <v>532</v>
      </c>
      <c r="D148" s="141" t="s">
        <v>533</v>
      </c>
      <c r="E148" s="140" t="s">
        <v>4</v>
      </c>
      <c r="F148" s="144">
        <v>4</v>
      </c>
      <c r="G148" s="145">
        <v>12.945500000000001</v>
      </c>
      <c r="H148" s="1">
        <f t="shared" si="71"/>
        <v>12.945500000000001</v>
      </c>
      <c r="I148" s="145"/>
      <c r="J148" s="145">
        <v>4.2500000000000003E-2</v>
      </c>
      <c r="K148" s="164"/>
      <c r="L148" s="168"/>
      <c r="M148" s="168"/>
      <c r="N148" s="168"/>
      <c r="O148" s="168"/>
      <c r="P148" s="145">
        <f t="shared" si="59"/>
        <v>0</v>
      </c>
      <c r="Q148" s="145"/>
      <c r="R148" s="145">
        <f t="shared" si="60"/>
        <v>0</v>
      </c>
      <c r="S148" s="168"/>
      <c r="T148" s="168"/>
      <c r="U148" s="168"/>
      <c r="V148" s="145">
        <f t="shared" si="61"/>
        <v>0</v>
      </c>
      <c r="W148" s="145"/>
      <c r="X148" s="145">
        <f t="shared" si="62"/>
        <v>0</v>
      </c>
      <c r="Y148" s="145">
        <f t="shared" si="63"/>
        <v>0</v>
      </c>
      <c r="Z148" s="145">
        <f t="shared" si="64"/>
        <v>0</v>
      </c>
      <c r="AA148" s="164"/>
      <c r="AB148" s="145">
        <f t="shared" si="65"/>
        <v>0</v>
      </c>
      <c r="AC148" s="145">
        <f>R148*F148</f>
        <v>0</v>
      </c>
      <c r="AD148" s="145">
        <f>(S148+T148+U148)*F148</f>
        <v>0</v>
      </c>
      <c r="AE148" s="145">
        <f>X148*F148</f>
        <v>0</v>
      </c>
      <c r="AF148" s="145">
        <f>Y148*F148</f>
        <v>0</v>
      </c>
      <c r="AG148" s="145">
        <f t="shared" si="67"/>
        <v>0</v>
      </c>
    </row>
    <row r="149" spans="1:33" s="135" customFormat="1" ht="12.75" customHeight="1">
      <c r="A149" s="140">
        <v>107</v>
      </c>
      <c r="B149" s="143" t="s">
        <v>534</v>
      </c>
      <c r="C149" s="143" t="s">
        <v>534</v>
      </c>
      <c r="D149" s="141" t="s">
        <v>535</v>
      </c>
      <c r="E149" s="140" t="s">
        <v>4</v>
      </c>
      <c r="F149" s="144">
        <v>4</v>
      </c>
      <c r="G149" s="145">
        <v>468.5795</v>
      </c>
      <c r="H149" s="1">
        <f t="shared" si="71"/>
        <v>468.5795</v>
      </c>
      <c r="I149" s="145"/>
      <c r="J149" s="145">
        <v>0.78200000000000003</v>
      </c>
      <c r="K149" s="164"/>
      <c r="L149" s="168"/>
      <c r="M149" s="168"/>
      <c r="N149" s="168"/>
      <c r="O149" s="168"/>
      <c r="P149" s="148">
        <f t="shared" si="59"/>
        <v>0</v>
      </c>
      <c r="Q149" s="148"/>
      <c r="R149" s="145">
        <f t="shared" si="60"/>
        <v>0</v>
      </c>
      <c r="S149" s="168"/>
      <c r="T149" s="168"/>
      <c r="U149" s="168"/>
      <c r="V149" s="145">
        <f t="shared" si="61"/>
        <v>0</v>
      </c>
      <c r="W149" s="145"/>
      <c r="X149" s="145">
        <f t="shared" si="62"/>
        <v>0</v>
      </c>
      <c r="Y149" s="145">
        <f t="shared" si="63"/>
        <v>0</v>
      </c>
      <c r="Z149" s="145">
        <f t="shared" si="64"/>
        <v>0</v>
      </c>
      <c r="AA149" s="164"/>
      <c r="AB149" s="145">
        <f t="shared" si="65"/>
        <v>0</v>
      </c>
      <c r="AC149" s="145">
        <f>R149*F149</f>
        <v>0</v>
      </c>
      <c r="AD149" s="145">
        <f>(S149+T149+U149)*F149</f>
        <v>0</v>
      </c>
      <c r="AE149" s="145">
        <f>X149*F149</f>
        <v>0</v>
      </c>
      <c r="AF149" s="145">
        <f>Y149*F149</f>
        <v>0</v>
      </c>
      <c r="AG149" s="145">
        <f t="shared" si="67"/>
        <v>0</v>
      </c>
    </row>
    <row r="150" spans="1:33" s="135" customFormat="1" ht="12.75" customHeight="1">
      <c r="A150" s="136"/>
      <c r="B150" s="137" t="s">
        <v>536</v>
      </c>
      <c r="C150" s="138"/>
      <c r="D150" s="141" t="s">
        <v>537</v>
      </c>
      <c r="E150" s="140" t="s">
        <v>202</v>
      </c>
      <c r="F150" s="141" t="s">
        <v>202</v>
      </c>
      <c r="G150" s="141"/>
      <c r="H150" s="141"/>
      <c r="I150" s="141"/>
      <c r="J150" s="145">
        <v>0</v>
      </c>
      <c r="K150" s="164"/>
      <c r="L150" s="145"/>
      <c r="M150" s="145"/>
      <c r="N150" s="145"/>
      <c r="O150" s="145"/>
      <c r="P150" s="145">
        <f t="shared" si="59"/>
        <v>0</v>
      </c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64"/>
      <c r="AB150" s="141"/>
      <c r="AC150" s="145"/>
      <c r="AD150" s="141"/>
      <c r="AE150" s="141"/>
      <c r="AF150" s="141"/>
      <c r="AG150" s="145"/>
    </row>
    <row r="151" spans="1:33" s="135" customFormat="1" ht="12.75" customHeight="1">
      <c r="A151" s="140">
        <v>108</v>
      </c>
      <c r="B151" s="143" t="s">
        <v>538</v>
      </c>
      <c r="C151" s="143" t="s">
        <v>538</v>
      </c>
      <c r="D151" s="141" t="s">
        <v>539</v>
      </c>
      <c r="E151" s="140" t="s">
        <v>4</v>
      </c>
      <c r="F151" s="144">
        <v>2</v>
      </c>
      <c r="G151" s="145">
        <v>1350.4714999999999</v>
      </c>
      <c r="H151" s="1">
        <f t="shared" ref="H151:H157" si="72">G151*(1-$H$3)</f>
        <v>1350.4714999999999</v>
      </c>
      <c r="I151" s="145"/>
      <c r="J151" s="145">
        <v>1.02</v>
      </c>
      <c r="K151" s="164"/>
      <c r="L151" s="168"/>
      <c r="M151" s="168"/>
      <c r="N151" s="168"/>
      <c r="O151" s="168"/>
      <c r="P151" s="145">
        <f t="shared" si="59"/>
        <v>0</v>
      </c>
      <c r="Q151" s="145"/>
      <c r="R151" s="145">
        <f t="shared" si="60"/>
        <v>0</v>
      </c>
      <c r="S151" s="168"/>
      <c r="T151" s="168"/>
      <c r="U151" s="168"/>
      <c r="V151" s="145">
        <f t="shared" si="61"/>
        <v>0</v>
      </c>
      <c r="W151" s="145"/>
      <c r="X151" s="145">
        <f t="shared" si="62"/>
        <v>0</v>
      </c>
      <c r="Y151" s="145">
        <f t="shared" si="63"/>
        <v>0</v>
      </c>
      <c r="Z151" s="145">
        <f t="shared" si="64"/>
        <v>0</v>
      </c>
      <c r="AA151" s="164"/>
      <c r="AB151" s="145">
        <f t="shared" si="65"/>
        <v>0</v>
      </c>
      <c r="AC151" s="145">
        <f t="shared" ref="AC151:AC157" si="73">R151*F151</f>
        <v>0</v>
      </c>
      <c r="AD151" s="145">
        <f t="shared" ref="AD151:AD157" si="74">(S151+T151+U151)*F151</f>
        <v>0</v>
      </c>
      <c r="AE151" s="145">
        <f t="shared" ref="AE151:AE157" si="75">X151*F151</f>
        <v>0</v>
      </c>
      <c r="AF151" s="145">
        <f t="shared" ref="AF151:AF157" si="76">Y151*F151</f>
        <v>0</v>
      </c>
      <c r="AG151" s="145">
        <f t="shared" si="67"/>
        <v>0</v>
      </c>
    </row>
    <row r="152" spans="1:33" s="135" customFormat="1" ht="12.75" customHeight="1">
      <c r="A152" s="140">
        <v>109</v>
      </c>
      <c r="B152" s="143" t="s">
        <v>540</v>
      </c>
      <c r="C152" s="143" t="s">
        <v>540</v>
      </c>
      <c r="D152" s="141" t="s">
        <v>541</v>
      </c>
      <c r="E152" s="140" t="s">
        <v>4</v>
      </c>
      <c r="F152" s="144">
        <v>1</v>
      </c>
      <c r="G152" s="145">
        <v>1537.395</v>
      </c>
      <c r="H152" s="1">
        <f t="shared" si="72"/>
        <v>1537.395</v>
      </c>
      <c r="I152" s="145"/>
      <c r="J152" s="145">
        <v>1.02</v>
      </c>
      <c r="K152" s="164"/>
      <c r="L152" s="168"/>
      <c r="M152" s="168"/>
      <c r="N152" s="168"/>
      <c r="O152" s="168"/>
      <c r="P152" s="145">
        <f t="shared" si="59"/>
        <v>0</v>
      </c>
      <c r="Q152" s="145"/>
      <c r="R152" s="145">
        <f t="shared" si="60"/>
        <v>0</v>
      </c>
      <c r="S152" s="168"/>
      <c r="T152" s="168"/>
      <c r="U152" s="168"/>
      <c r="V152" s="145">
        <f t="shared" si="61"/>
        <v>0</v>
      </c>
      <c r="W152" s="145"/>
      <c r="X152" s="145">
        <f t="shared" si="62"/>
        <v>0</v>
      </c>
      <c r="Y152" s="145">
        <f t="shared" si="63"/>
        <v>0</v>
      </c>
      <c r="Z152" s="145">
        <f t="shared" si="64"/>
        <v>0</v>
      </c>
      <c r="AA152" s="164"/>
      <c r="AB152" s="145">
        <f t="shared" si="65"/>
        <v>0</v>
      </c>
      <c r="AC152" s="145">
        <f t="shared" si="73"/>
        <v>0</v>
      </c>
      <c r="AD152" s="145">
        <f t="shared" si="74"/>
        <v>0</v>
      </c>
      <c r="AE152" s="145">
        <f t="shared" si="75"/>
        <v>0</v>
      </c>
      <c r="AF152" s="145">
        <f t="shared" si="76"/>
        <v>0</v>
      </c>
      <c r="AG152" s="145">
        <f t="shared" si="67"/>
        <v>0</v>
      </c>
    </row>
    <row r="153" spans="1:33" s="135" customFormat="1" ht="12.75" customHeight="1">
      <c r="A153" s="140">
        <v>110</v>
      </c>
      <c r="B153" s="143" t="s">
        <v>542</v>
      </c>
      <c r="C153" s="143" t="s">
        <v>542</v>
      </c>
      <c r="D153" s="141" t="s">
        <v>543</v>
      </c>
      <c r="E153" s="140" t="s">
        <v>4</v>
      </c>
      <c r="F153" s="144">
        <v>1</v>
      </c>
      <c r="G153" s="145">
        <v>1468.1965</v>
      </c>
      <c r="H153" s="1">
        <f t="shared" si="72"/>
        <v>1468.1965</v>
      </c>
      <c r="I153" s="145"/>
      <c r="J153" s="145">
        <v>1.105</v>
      </c>
      <c r="K153" s="164"/>
      <c r="L153" s="168"/>
      <c r="M153" s="168"/>
      <c r="N153" s="168"/>
      <c r="O153" s="168"/>
      <c r="P153" s="145">
        <f t="shared" si="59"/>
        <v>0</v>
      </c>
      <c r="Q153" s="145"/>
      <c r="R153" s="145">
        <f t="shared" si="60"/>
        <v>0</v>
      </c>
      <c r="S153" s="168"/>
      <c r="T153" s="168"/>
      <c r="U153" s="168"/>
      <c r="V153" s="145">
        <f t="shared" si="61"/>
        <v>0</v>
      </c>
      <c r="W153" s="145"/>
      <c r="X153" s="145">
        <f t="shared" si="62"/>
        <v>0</v>
      </c>
      <c r="Y153" s="145">
        <f t="shared" si="63"/>
        <v>0</v>
      </c>
      <c r="Z153" s="145">
        <f t="shared" si="64"/>
        <v>0</v>
      </c>
      <c r="AA153" s="164"/>
      <c r="AB153" s="145">
        <f t="shared" si="65"/>
        <v>0</v>
      </c>
      <c r="AC153" s="145">
        <f t="shared" si="73"/>
        <v>0</v>
      </c>
      <c r="AD153" s="145">
        <f t="shared" si="74"/>
        <v>0</v>
      </c>
      <c r="AE153" s="145">
        <f t="shared" si="75"/>
        <v>0</v>
      </c>
      <c r="AF153" s="145">
        <f t="shared" si="76"/>
        <v>0</v>
      </c>
      <c r="AG153" s="145">
        <f t="shared" si="67"/>
        <v>0</v>
      </c>
    </row>
    <row r="154" spans="1:33" s="135" customFormat="1" ht="12.75" customHeight="1">
      <c r="A154" s="140">
        <v>111</v>
      </c>
      <c r="B154" s="143" t="s">
        <v>544</v>
      </c>
      <c r="C154" s="143" t="s">
        <v>544</v>
      </c>
      <c r="D154" s="141" t="s">
        <v>545</v>
      </c>
      <c r="E154" s="140" t="s">
        <v>4</v>
      </c>
      <c r="F154" s="144">
        <v>1</v>
      </c>
      <c r="G154" s="145">
        <v>1800.7929999999999</v>
      </c>
      <c r="H154" s="1">
        <f t="shared" si="72"/>
        <v>1800.7929999999999</v>
      </c>
      <c r="I154" s="145"/>
      <c r="J154" s="145">
        <v>1.36</v>
      </c>
      <c r="K154" s="164"/>
      <c r="L154" s="168"/>
      <c r="M154" s="168"/>
      <c r="N154" s="168"/>
      <c r="O154" s="168"/>
      <c r="P154" s="145">
        <f t="shared" si="59"/>
        <v>0</v>
      </c>
      <c r="Q154" s="145"/>
      <c r="R154" s="145">
        <f t="shared" si="60"/>
        <v>0</v>
      </c>
      <c r="S154" s="168"/>
      <c r="T154" s="168"/>
      <c r="U154" s="168"/>
      <c r="V154" s="145">
        <f t="shared" si="61"/>
        <v>0</v>
      </c>
      <c r="W154" s="145"/>
      <c r="X154" s="145">
        <f t="shared" si="62"/>
        <v>0</v>
      </c>
      <c r="Y154" s="145">
        <f t="shared" si="63"/>
        <v>0</v>
      </c>
      <c r="Z154" s="145">
        <f t="shared" si="64"/>
        <v>0</v>
      </c>
      <c r="AA154" s="164"/>
      <c r="AB154" s="145">
        <f t="shared" si="65"/>
        <v>0</v>
      </c>
      <c r="AC154" s="145">
        <f t="shared" si="73"/>
        <v>0</v>
      </c>
      <c r="AD154" s="145">
        <f t="shared" si="74"/>
        <v>0</v>
      </c>
      <c r="AE154" s="145">
        <f t="shared" si="75"/>
        <v>0</v>
      </c>
      <c r="AF154" s="145">
        <f t="shared" si="76"/>
        <v>0</v>
      </c>
      <c r="AG154" s="145">
        <f t="shared" si="67"/>
        <v>0</v>
      </c>
    </row>
    <row r="155" spans="1:33" s="135" customFormat="1" ht="12.75" customHeight="1">
      <c r="A155" s="140">
        <v>112</v>
      </c>
      <c r="B155" s="143" t="s">
        <v>546</v>
      </c>
      <c r="C155" s="143" t="s">
        <v>546</v>
      </c>
      <c r="D155" s="141" t="s">
        <v>547</v>
      </c>
      <c r="E155" s="140" t="s">
        <v>4</v>
      </c>
      <c r="F155" s="144">
        <v>3</v>
      </c>
      <c r="G155" s="145">
        <v>350.35300000000001</v>
      </c>
      <c r="H155" s="1">
        <f t="shared" si="72"/>
        <v>350.35300000000001</v>
      </c>
      <c r="I155" s="145"/>
      <c r="J155" s="145">
        <v>0.255</v>
      </c>
      <c r="K155" s="164"/>
      <c r="L155" s="168"/>
      <c r="M155" s="168"/>
      <c r="N155" s="168"/>
      <c r="O155" s="168"/>
      <c r="P155" s="145">
        <f t="shared" si="59"/>
        <v>0</v>
      </c>
      <c r="Q155" s="145"/>
      <c r="R155" s="145">
        <f t="shared" si="60"/>
        <v>0</v>
      </c>
      <c r="S155" s="168"/>
      <c r="T155" s="168"/>
      <c r="U155" s="168"/>
      <c r="V155" s="145">
        <f t="shared" si="61"/>
        <v>0</v>
      </c>
      <c r="W155" s="145"/>
      <c r="X155" s="145">
        <f t="shared" si="62"/>
        <v>0</v>
      </c>
      <c r="Y155" s="145">
        <f t="shared" si="63"/>
        <v>0</v>
      </c>
      <c r="Z155" s="145">
        <f t="shared" si="64"/>
        <v>0</v>
      </c>
      <c r="AA155" s="164"/>
      <c r="AB155" s="145">
        <f t="shared" si="65"/>
        <v>0</v>
      </c>
      <c r="AC155" s="145">
        <f t="shared" si="73"/>
        <v>0</v>
      </c>
      <c r="AD155" s="145">
        <f t="shared" si="74"/>
        <v>0</v>
      </c>
      <c r="AE155" s="145">
        <f t="shared" si="75"/>
        <v>0</v>
      </c>
      <c r="AF155" s="145">
        <f t="shared" si="76"/>
        <v>0</v>
      </c>
      <c r="AG155" s="145">
        <f t="shared" si="67"/>
        <v>0</v>
      </c>
    </row>
    <row r="156" spans="1:33" s="135" customFormat="1" ht="12.75" customHeight="1">
      <c r="A156" s="140">
        <v>113</v>
      </c>
      <c r="B156" s="143" t="s">
        <v>548</v>
      </c>
      <c r="C156" s="143" t="s">
        <v>548</v>
      </c>
      <c r="D156" s="141" t="s">
        <v>549</v>
      </c>
      <c r="E156" s="140" t="s">
        <v>4</v>
      </c>
      <c r="F156" s="144">
        <v>1</v>
      </c>
      <c r="G156" s="145">
        <v>379.49099999999999</v>
      </c>
      <c r="H156" s="1">
        <f t="shared" si="72"/>
        <v>379.49099999999999</v>
      </c>
      <c r="I156" s="145"/>
      <c r="J156" s="145">
        <v>0.255</v>
      </c>
      <c r="K156" s="164"/>
      <c r="L156" s="168"/>
      <c r="M156" s="168"/>
      <c r="N156" s="168"/>
      <c r="O156" s="168"/>
      <c r="P156" s="145">
        <f t="shared" si="59"/>
        <v>0</v>
      </c>
      <c r="Q156" s="145"/>
      <c r="R156" s="145">
        <f t="shared" si="60"/>
        <v>0</v>
      </c>
      <c r="S156" s="168"/>
      <c r="T156" s="168"/>
      <c r="U156" s="168"/>
      <c r="V156" s="145">
        <f t="shared" si="61"/>
        <v>0</v>
      </c>
      <c r="W156" s="145"/>
      <c r="X156" s="145">
        <f t="shared" si="62"/>
        <v>0</v>
      </c>
      <c r="Y156" s="145">
        <f t="shared" si="63"/>
        <v>0</v>
      </c>
      <c r="Z156" s="145">
        <f t="shared" si="64"/>
        <v>0</v>
      </c>
      <c r="AA156" s="164"/>
      <c r="AB156" s="145">
        <f t="shared" si="65"/>
        <v>0</v>
      </c>
      <c r="AC156" s="145">
        <f t="shared" si="73"/>
        <v>0</v>
      </c>
      <c r="AD156" s="145">
        <f t="shared" si="74"/>
        <v>0</v>
      </c>
      <c r="AE156" s="145">
        <f t="shared" si="75"/>
        <v>0</v>
      </c>
      <c r="AF156" s="145">
        <f t="shared" si="76"/>
        <v>0</v>
      </c>
      <c r="AG156" s="145">
        <f t="shared" si="67"/>
        <v>0</v>
      </c>
    </row>
    <row r="157" spans="1:33" s="135" customFormat="1" ht="12.75" customHeight="1">
      <c r="A157" s="140">
        <v>114</v>
      </c>
      <c r="B157" s="143" t="s">
        <v>550</v>
      </c>
      <c r="C157" s="143" t="s">
        <v>550</v>
      </c>
      <c r="D157" s="141" t="s">
        <v>551</v>
      </c>
      <c r="E157" s="140" t="s">
        <v>4</v>
      </c>
      <c r="F157" s="144">
        <v>1</v>
      </c>
      <c r="G157" s="145">
        <v>55.352000000000004</v>
      </c>
      <c r="H157" s="1">
        <f t="shared" si="72"/>
        <v>55.352000000000004</v>
      </c>
      <c r="I157" s="145"/>
      <c r="J157" s="145">
        <v>0.10199999999999999</v>
      </c>
      <c r="K157" s="164"/>
      <c r="L157" s="168"/>
      <c r="M157" s="168"/>
      <c r="N157" s="168"/>
      <c r="O157" s="168"/>
      <c r="P157" s="145">
        <f t="shared" si="59"/>
        <v>0</v>
      </c>
      <c r="Q157" s="145"/>
      <c r="R157" s="145">
        <f t="shared" si="60"/>
        <v>0</v>
      </c>
      <c r="S157" s="168"/>
      <c r="T157" s="168"/>
      <c r="U157" s="168"/>
      <c r="V157" s="145">
        <f t="shared" si="61"/>
        <v>0</v>
      </c>
      <c r="W157" s="145"/>
      <c r="X157" s="145">
        <f t="shared" si="62"/>
        <v>0</v>
      </c>
      <c r="Y157" s="145">
        <f t="shared" si="63"/>
        <v>0</v>
      </c>
      <c r="Z157" s="145">
        <f t="shared" si="64"/>
        <v>0</v>
      </c>
      <c r="AA157" s="164"/>
      <c r="AB157" s="145">
        <f t="shared" si="65"/>
        <v>0</v>
      </c>
      <c r="AC157" s="145">
        <f t="shared" si="73"/>
        <v>0</v>
      </c>
      <c r="AD157" s="145">
        <f t="shared" si="74"/>
        <v>0</v>
      </c>
      <c r="AE157" s="145">
        <f t="shared" si="75"/>
        <v>0</v>
      </c>
      <c r="AF157" s="145">
        <f t="shared" si="76"/>
        <v>0</v>
      </c>
      <c r="AG157" s="145">
        <f t="shared" si="67"/>
        <v>0</v>
      </c>
    </row>
    <row r="158" spans="1:33" s="135" customFormat="1" ht="12.75" customHeight="1">
      <c r="A158" s="136"/>
      <c r="B158" s="143" t="s">
        <v>552</v>
      </c>
      <c r="C158" s="138"/>
      <c r="D158" s="141" t="s">
        <v>553</v>
      </c>
      <c r="E158" s="140" t="s">
        <v>202</v>
      </c>
      <c r="F158" s="141" t="s">
        <v>202</v>
      </c>
      <c r="G158" s="141"/>
      <c r="H158" s="141"/>
      <c r="I158" s="141"/>
      <c r="J158" s="145">
        <v>0</v>
      </c>
      <c r="K158" s="164"/>
      <c r="L158" s="145"/>
      <c r="M158" s="145"/>
      <c r="N158" s="145"/>
      <c r="O158" s="145"/>
      <c r="P158" s="145">
        <f t="shared" si="59"/>
        <v>0</v>
      </c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64"/>
      <c r="AB158" s="141"/>
      <c r="AC158" s="145"/>
      <c r="AD158" s="141"/>
      <c r="AE158" s="141"/>
      <c r="AF158" s="141"/>
      <c r="AG158" s="145"/>
    </row>
    <row r="159" spans="1:33" s="135" customFormat="1" ht="12.75" customHeight="1">
      <c r="A159" s="140">
        <v>115</v>
      </c>
      <c r="B159" s="143" t="s">
        <v>554</v>
      </c>
      <c r="C159" s="143" t="s">
        <v>554</v>
      </c>
      <c r="D159" s="141" t="s">
        <v>555</v>
      </c>
      <c r="E159" s="140" t="s">
        <v>4</v>
      </c>
      <c r="F159" s="144">
        <v>2</v>
      </c>
      <c r="G159" s="145">
        <v>140.947</v>
      </c>
      <c r="H159" s="1">
        <f t="shared" ref="H159" si="77">G159*(1-$H$3)</f>
        <v>140.947</v>
      </c>
      <c r="I159" s="145"/>
      <c r="J159" s="145">
        <v>1.2749999999999999</v>
      </c>
      <c r="K159" s="164"/>
      <c r="L159" s="168"/>
      <c r="M159" s="168"/>
      <c r="N159" s="168"/>
      <c r="O159" s="168"/>
      <c r="P159" s="145">
        <f t="shared" si="59"/>
        <v>0</v>
      </c>
      <c r="Q159" s="145"/>
      <c r="R159" s="145">
        <f t="shared" si="60"/>
        <v>0</v>
      </c>
      <c r="S159" s="168"/>
      <c r="T159" s="168"/>
      <c r="U159" s="168"/>
      <c r="V159" s="145">
        <f t="shared" si="61"/>
        <v>0</v>
      </c>
      <c r="W159" s="145"/>
      <c r="X159" s="145">
        <f t="shared" si="62"/>
        <v>0</v>
      </c>
      <c r="Y159" s="145">
        <f t="shared" si="63"/>
        <v>0</v>
      </c>
      <c r="Z159" s="145">
        <f t="shared" si="64"/>
        <v>0</v>
      </c>
      <c r="AA159" s="164"/>
      <c r="AB159" s="145">
        <f t="shared" si="65"/>
        <v>0</v>
      </c>
      <c r="AC159" s="145">
        <f>R159*F159</f>
        <v>0</v>
      </c>
      <c r="AD159" s="145">
        <f>(S159+T159+U159)*F159</f>
        <v>0</v>
      </c>
      <c r="AE159" s="145">
        <f>X159*F159</f>
        <v>0</v>
      </c>
      <c r="AF159" s="145">
        <f>Y159*F159</f>
        <v>0</v>
      </c>
      <c r="AG159" s="145">
        <f t="shared" si="67"/>
        <v>0</v>
      </c>
    </row>
    <row r="160" spans="1:33" s="135" customFormat="1" ht="12.75" customHeight="1">
      <c r="A160" s="136"/>
      <c r="B160" s="143" t="s">
        <v>556</v>
      </c>
      <c r="C160" s="138"/>
      <c r="D160" s="141" t="s">
        <v>557</v>
      </c>
      <c r="E160" s="140" t="s">
        <v>202</v>
      </c>
      <c r="F160" s="141" t="s">
        <v>202</v>
      </c>
      <c r="G160" s="141"/>
      <c r="H160" s="141"/>
      <c r="I160" s="141"/>
      <c r="J160" s="145">
        <v>0</v>
      </c>
      <c r="K160" s="164"/>
      <c r="L160" s="145"/>
      <c r="M160" s="145"/>
      <c r="N160" s="145"/>
      <c r="O160" s="145"/>
      <c r="P160" s="145">
        <f t="shared" si="59"/>
        <v>0</v>
      </c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64"/>
      <c r="AB160" s="141"/>
      <c r="AC160" s="145"/>
      <c r="AD160" s="141"/>
      <c r="AE160" s="141"/>
      <c r="AF160" s="141"/>
      <c r="AG160" s="145"/>
    </row>
    <row r="161" spans="1:33" s="135" customFormat="1" ht="12.75" customHeight="1">
      <c r="A161" s="140">
        <v>116</v>
      </c>
      <c r="B161" s="143" t="s">
        <v>558</v>
      </c>
      <c r="C161" s="143" t="s">
        <v>558</v>
      </c>
      <c r="D161" s="141" t="s">
        <v>559</v>
      </c>
      <c r="E161" s="140" t="s">
        <v>4</v>
      </c>
      <c r="F161" s="144">
        <v>7</v>
      </c>
      <c r="G161" s="145">
        <v>64.072999999999993</v>
      </c>
      <c r="H161" s="1">
        <f t="shared" ref="H161" si="78">G161*(1-$H$3)</f>
        <v>64.072999999999993</v>
      </c>
      <c r="I161" s="145"/>
      <c r="J161" s="145">
        <v>0.56100000000000005</v>
      </c>
      <c r="K161" s="164"/>
      <c r="L161" s="168"/>
      <c r="M161" s="168"/>
      <c r="N161" s="168"/>
      <c r="O161" s="168"/>
      <c r="P161" s="145">
        <f t="shared" si="59"/>
        <v>0</v>
      </c>
      <c r="Q161" s="145"/>
      <c r="R161" s="145">
        <f t="shared" si="60"/>
        <v>0</v>
      </c>
      <c r="S161" s="168"/>
      <c r="T161" s="168"/>
      <c r="U161" s="168"/>
      <c r="V161" s="145">
        <f t="shared" si="61"/>
        <v>0</v>
      </c>
      <c r="W161" s="145"/>
      <c r="X161" s="145">
        <f t="shared" si="62"/>
        <v>0</v>
      </c>
      <c r="Y161" s="145">
        <f t="shared" si="63"/>
        <v>0</v>
      </c>
      <c r="Z161" s="145">
        <f t="shared" si="64"/>
        <v>0</v>
      </c>
      <c r="AA161" s="164"/>
      <c r="AB161" s="145">
        <f t="shared" si="65"/>
        <v>0</v>
      </c>
      <c r="AC161" s="145">
        <f>R161*F161</f>
        <v>0</v>
      </c>
      <c r="AD161" s="145">
        <f>(S161+T161+U161)*F161</f>
        <v>0</v>
      </c>
      <c r="AE161" s="145">
        <f>X161*F161</f>
        <v>0</v>
      </c>
      <c r="AF161" s="145">
        <f>Y161*F161</f>
        <v>0</v>
      </c>
      <c r="AG161" s="145">
        <f t="shared" si="67"/>
        <v>0</v>
      </c>
    </row>
    <row r="162" spans="1:33" s="135" customFormat="1" ht="12.75" customHeight="1">
      <c r="A162" s="136"/>
      <c r="B162" s="143" t="s">
        <v>560</v>
      </c>
      <c r="C162" s="138"/>
      <c r="D162" s="139" t="s">
        <v>561</v>
      </c>
      <c r="E162" s="140" t="s">
        <v>202</v>
      </c>
      <c r="F162" s="141" t="s">
        <v>202</v>
      </c>
      <c r="G162" s="141"/>
      <c r="H162" s="141"/>
      <c r="I162" s="141"/>
      <c r="J162" s="145">
        <v>0</v>
      </c>
      <c r="K162" s="164"/>
      <c r="L162" s="145"/>
      <c r="M162" s="145"/>
      <c r="N162" s="145"/>
      <c r="O162" s="145"/>
      <c r="P162" s="145">
        <f t="shared" si="59"/>
        <v>0</v>
      </c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64"/>
      <c r="AB162" s="141"/>
      <c r="AC162" s="145"/>
      <c r="AD162" s="141"/>
      <c r="AE162" s="141"/>
      <c r="AF162" s="141"/>
      <c r="AG162" s="145"/>
    </row>
    <row r="163" spans="1:33" s="135" customFormat="1" ht="12.75" customHeight="1">
      <c r="A163" s="140">
        <v>117</v>
      </c>
      <c r="B163" s="143" t="s">
        <v>562</v>
      </c>
      <c r="C163" s="143" t="s">
        <v>562</v>
      </c>
      <c r="D163" s="141" t="s">
        <v>563</v>
      </c>
      <c r="E163" s="140" t="s">
        <v>4</v>
      </c>
      <c r="F163" s="144">
        <v>1</v>
      </c>
      <c r="G163" s="145">
        <v>582.02049999999997</v>
      </c>
      <c r="H163" s="1">
        <f t="shared" ref="H163:H164" si="79">G163*(1-$H$3)</f>
        <v>582.02049999999997</v>
      </c>
      <c r="I163" s="145"/>
      <c r="J163" s="145">
        <v>0.85</v>
      </c>
      <c r="K163" s="164"/>
      <c r="L163" s="168"/>
      <c r="M163" s="168"/>
      <c r="N163" s="168"/>
      <c r="O163" s="168"/>
      <c r="P163" s="145">
        <f t="shared" si="59"/>
        <v>0</v>
      </c>
      <c r="Q163" s="145"/>
      <c r="R163" s="145">
        <f t="shared" si="60"/>
        <v>0</v>
      </c>
      <c r="S163" s="168"/>
      <c r="T163" s="168"/>
      <c r="U163" s="168"/>
      <c r="V163" s="145">
        <f t="shared" si="61"/>
        <v>0</v>
      </c>
      <c r="W163" s="145"/>
      <c r="X163" s="145">
        <f t="shared" si="62"/>
        <v>0</v>
      </c>
      <c r="Y163" s="145">
        <f t="shared" si="63"/>
        <v>0</v>
      </c>
      <c r="Z163" s="145">
        <f t="shared" si="64"/>
        <v>0</v>
      </c>
      <c r="AA163" s="164"/>
      <c r="AB163" s="145">
        <f t="shared" si="65"/>
        <v>0</v>
      </c>
      <c r="AC163" s="145">
        <f>R163*F163</f>
        <v>0</v>
      </c>
      <c r="AD163" s="145">
        <f>(S163+T163+U163)*F163</f>
        <v>0</v>
      </c>
      <c r="AE163" s="145">
        <f>X163*F163</f>
        <v>0</v>
      </c>
      <c r="AF163" s="145">
        <f>Y163*F163</f>
        <v>0</v>
      </c>
      <c r="AG163" s="145">
        <f t="shared" si="67"/>
        <v>0</v>
      </c>
    </row>
    <row r="164" spans="1:33" s="135" customFormat="1" ht="12.75" customHeight="1">
      <c r="A164" s="140">
        <v>118</v>
      </c>
      <c r="B164" s="143" t="s">
        <v>564</v>
      </c>
      <c r="C164" s="143" t="s">
        <v>564</v>
      </c>
      <c r="D164" s="141" t="s">
        <v>565</v>
      </c>
      <c r="E164" s="140" t="s">
        <v>4</v>
      </c>
      <c r="F164" s="144">
        <v>1</v>
      </c>
      <c r="G164" s="145">
        <v>297.6105</v>
      </c>
      <c r="H164" s="1">
        <f t="shared" si="79"/>
        <v>297.6105</v>
      </c>
      <c r="I164" s="145"/>
      <c r="J164" s="145">
        <v>0.70804999999999996</v>
      </c>
      <c r="K164" s="164"/>
      <c r="L164" s="168"/>
      <c r="M164" s="168"/>
      <c r="N164" s="168"/>
      <c r="O164" s="168"/>
      <c r="P164" s="145">
        <f t="shared" si="59"/>
        <v>0</v>
      </c>
      <c r="Q164" s="145"/>
      <c r="R164" s="145">
        <f t="shared" si="60"/>
        <v>0</v>
      </c>
      <c r="S164" s="168"/>
      <c r="T164" s="168"/>
      <c r="U164" s="168"/>
      <c r="V164" s="145">
        <f t="shared" si="61"/>
        <v>0</v>
      </c>
      <c r="W164" s="145"/>
      <c r="X164" s="145">
        <f t="shared" si="62"/>
        <v>0</v>
      </c>
      <c r="Y164" s="145">
        <f t="shared" si="63"/>
        <v>0</v>
      </c>
      <c r="Z164" s="145">
        <f t="shared" si="64"/>
        <v>0</v>
      </c>
      <c r="AA164" s="164"/>
      <c r="AB164" s="145">
        <f t="shared" si="65"/>
        <v>0</v>
      </c>
      <c r="AC164" s="145">
        <f>R164*F164</f>
        <v>0</v>
      </c>
      <c r="AD164" s="145">
        <f>(S164+T164+U164)*F164</f>
        <v>0</v>
      </c>
      <c r="AE164" s="145">
        <f>X164*F164</f>
        <v>0</v>
      </c>
      <c r="AF164" s="145">
        <f>Y164*F164</f>
        <v>0</v>
      </c>
      <c r="AG164" s="145">
        <f t="shared" si="67"/>
        <v>0</v>
      </c>
    </row>
    <row r="165" spans="1:33" s="135" customFormat="1" ht="12.75" customHeight="1">
      <c r="A165" s="136"/>
      <c r="B165" s="143" t="s">
        <v>566</v>
      </c>
      <c r="C165" s="138"/>
      <c r="D165" s="139" t="s">
        <v>567</v>
      </c>
      <c r="E165" s="140" t="s">
        <v>202</v>
      </c>
      <c r="F165" s="141" t="s">
        <v>202</v>
      </c>
      <c r="G165" s="141"/>
      <c r="H165" s="141"/>
      <c r="I165" s="141"/>
      <c r="J165" s="145">
        <v>0</v>
      </c>
      <c r="K165" s="164"/>
      <c r="L165" s="145"/>
      <c r="M165" s="145"/>
      <c r="N165" s="145"/>
      <c r="O165" s="145"/>
      <c r="P165" s="145">
        <f t="shared" si="59"/>
        <v>0</v>
      </c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64"/>
      <c r="AB165" s="141"/>
      <c r="AC165" s="145"/>
      <c r="AD165" s="141"/>
      <c r="AE165" s="141"/>
      <c r="AF165" s="141"/>
      <c r="AG165" s="145"/>
    </row>
    <row r="166" spans="1:33" s="135" customFormat="1" ht="12.75" customHeight="1">
      <c r="A166" s="140">
        <v>119</v>
      </c>
      <c r="B166" s="143" t="s">
        <v>568</v>
      </c>
      <c r="C166" s="143" t="s">
        <v>568</v>
      </c>
      <c r="D166" s="141" t="s">
        <v>569</v>
      </c>
      <c r="E166" s="140" t="s">
        <v>4</v>
      </c>
      <c r="F166" s="144">
        <v>2</v>
      </c>
      <c r="G166" s="145">
        <v>290.649</v>
      </c>
      <c r="H166" s="1">
        <f t="shared" ref="H166" si="80">G166*(1-$H$3)</f>
        <v>290.649</v>
      </c>
      <c r="I166" s="145"/>
      <c r="J166" s="145">
        <v>0.34</v>
      </c>
      <c r="K166" s="164"/>
      <c r="L166" s="168"/>
      <c r="M166" s="168"/>
      <c r="N166" s="168"/>
      <c r="O166" s="168"/>
      <c r="P166" s="145">
        <f t="shared" si="59"/>
        <v>0</v>
      </c>
      <c r="Q166" s="145"/>
      <c r="R166" s="145">
        <f t="shared" si="60"/>
        <v>0</v>
      </c>
      <c r="S166" s="168"/>
      <c r="T166" s="168"/>
      <c r="U166" s="168"/>
      <c r="V166" s="145">
        <f t="shared" si="61"/>
        <v>0</v>
      </c>
      <c r="W166" s="145"/>
      <c r="X166" s="145">
        <f t="shared" si="62"/>
        <v>0</v>
      </c>
      <c r="Y166" s="145">
        <f t="shared" si="63"/>
        <v>0</v>
      </c>
      <c r="Z166" s="145">
        <f t="shared" si="64"/>
        <v>0</v>
      </c>
      <c r="AA166" s="164"/>
      <c r="AB166" s="145">
        <f t="shared" si="65"/>
        <v>0</v>
      </c>
      <c r="AC166" s="145">
        <f>R166*F166</f>
        <v>0</v>
      </c>
      <c r="AD166" s="145">
        <f>(S166+T166+U166)*F166</f>
        <v>0</v>
      </c>
      <c r="AE166" s="145">
        <f>X166*F166</f>
        <v>0</v>
      </c>
      <c r="AF166" s="145">
        <f>Y166*F166</f>
        <v>0</v>
      </c>
      <c r="AG166" s="145">
        <f t="shared" si="67"/>
        <v>0</v>
      </c>
    </row>
    <row r="167" spans="1:33" s="135" customFormat="1" ht="12.75" customHeight="1">
      <c r="A167" s="136"/>
      <c r="B167" s="143" t="s">
        <v>570</v>
      </c>
      <c r="C167" s="138"/>
      <c r="D167" s="141" t="s">
        <v>571</v>
      </c>
      <c r="E167" s="140" t="s">
        <v>202</v>
      </c>
      <c r="F167" s="141" t="s">
        <v>202</v>
      </c>
      <c r="G167" s="141"/>
      <c r="H167" s="141"/>
      <c r="I167" s="141"/>
      <c r="J167" s="145">
        <v>0</v>
      </c>
      <c r="K167" s="164"/>
      <c r="L167" s="145"/>
      <c r="M167" s="145"/>
      <c r="N167" s="145"/>
      <c r="O167" s="145"/>
      <c r="P167" s="145">
        <f t="shared" si="59"/>
        <v>0</v>
      </c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64"/>
      <c r="AB167" s="141"/>
      <c r="AC167" s="145"/>
      <c r="AD167" s="141"/>
      <c r="AE167" s="141"/>
      <c r="AF167" s="141"/>
      <c r="AG167" s="145"/>
    </row>
    <row r="168" spans="1:33" s="135" customFormat="1" ht="12.75" customHeight="1">
      <c r="A168" s="140">
        <v>120</v>
      </c>
      <c r="B168" s="143" t="s">
        <v>572</v>
      </c>
      <c r="C168" s="143" t="s">
        <v>572</v>
      </c>
      <c r="D168" s="141" t="s">
        <v>573</v>
      </c>
      <c r="E168" s="140" t="s">
        <v>4</v>
      </c>
      <c r="F168" s="144">
        <v>1</v>
      </c>
      <c r="G168" s="145">
        <v>61.998999999999995</v>
      </c>
      <c r="H168" s="1">
        <f t="shared" ref="H168" si="81">G168*(1-$H$3)</f>
        <v>61.998999999999995</v>
      </c>
      <c r="I168" s="145"/>
      <c r="J168" s="145">
        <v>0.21249999999999999</v>
      </c>
      <c r="K168" s="164"/>
      <c r="L168" s="168"/>
      <c r="M168" s="168"/>
      <c r="N168" s="168"/>
      <c r="O168" s="168"/>
      <c r="P168" s="145">
        <f t="shared" si="59"/>
        <v>0</v>
      </c>
      <c r="Q168" s="145"/>
      <c r="R168" s="145">
        <f t="shared" si="60"/>
        <v>0</v>
      </c>
      <c r="S168" s="168"/>
      <c r="T168" s="168"/>
      <c r="U168" s="168"/>
      <c r="V168" s="145">
        <f t="shared" si="61"/>
        <v>0</v>
      </c>
      <c r="W168" s="145"/>
      <c r="X168" s="145">
        <f t="shared" si="62"/>
        <v>0</v>
      </c>
      <c r="Y168" s="145">
        <f t="shared" si="63"/>
        <v>0</v>
      </c>
      <c r="Z168" s="145">
        <f t="shared" si="64"/>
        <v>0</v>
      </c>
      <c r="AA168" s="164"/>
      <c r="AB168" s="145">
        <f t="shared" si="65"/>
        <v>0</v>
      </c>
      <c r="AC168" s="145">
        <f>R168*F168</f>
        <v>0</v>
      </c>
      <c r="AD168" s="145">
        <f>(S168+T168+U168)*F168</f>
        <v>0</v>
      </c>
      <c r="AE168" s="145">
        <f>X168*F168</f>
        <v>0</v>
      </c>
      <c r="AF168" s="145">
        <f>Y168*F168</f>
        <v>0</v>
      </c>
      <c r="AG168" s="145">
        <f t="shared" si="67"/>
        <v>0</v>
      </c>
    </row>
    <row r="169" spans="1:33" s="135" customFormat="1" ht="12.75" customHeight="1">
      <c r="A169" s="136"/>
      <c r="B169" s="143" t="s">
        <v>574</v>
      </c>
      <c r="C169" s="138"/>
      <c r="D169" s="141" t="s">
        <v>575</v>
      </c>
      <c r="E169" s="140" t="s">
        <v>202</v>
      </c>
      <c r="F169" s="141" t="s">
        <v>202</v>
      </c>
      <c r="G169" s="141"/>
      <c r="H169" s="141"/>
      <c r="I169" s="141"/>
      <c r="J169" s="145">
        <v>0</v>
      </c>
      <c r="K169" s="164"/>
      <c r="L169" s="145"/>
      <c r="M169" s="145"/>
      <c r="N169" s="145"/>
      <c r="O169" s="145"/>
      <c r="P169" s="145">
        <f t="shared" si="59"/>
        <v>0</v>
      </c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64"/>
      <c r="AB169" s="141"/>
      <c r="AC169" s="145"/>
      <c r="AD169" s="141"/>
      <c r="AE169" s="141"/>
      <c r="AF169" s="141"/>
      <c r="AG169" s="145"/>
    </row>
    <row r="170" spans="1:33" s="135" customFormat="1" ht="12.75" customHeight="1">
      <c r="A170" s="140">
        <v>121</v>
      </c>
      <c r="B170" s="143" t="s">
        <v>576</v>
      </c>
      <c r="C170" s="143" t="s">
        <v>576</v>
      </c>
      <c r="D170" s="141" t="s">
        <v>577</v>
      </c>
      <c r="E170" s="140" t="s">
        <v>4</v>
      </c>
      <c r="F170" s="144">
        <v>1</v>
      </c>
      <c r="G170" s="145">
        <v>78.157499999999999</v>
      </c>
      <c r="H170" s="1">
        <f t="shared" ref="H170" si="82">G170*(1-$H$3)</f>
        <v>78.157499999999999</v>
      </c>
      <c r="I170" s="145"/>
      <c r="J170" s="145">
        <v>0.34</v>
      </c>
      <c r="K170" s="164"/>
      <c r="L170" s="168"/>
      <c r="M170" s="168"/>
      <c r="N170" s="168"/>
      <c r="O170" s="168"/>
      <c r="P170" s="145">
        <f t="shared" si="59"/>
        <v>0</v>
      </c>
      <c r="Q170" s="145"/>
      <c r="R170" s="145">
        <f t="shared" si="60"/>
        <v>0</v>
      </c>
      <c r="S170" s="168"/>
      <c r="T170" s="168"/>
      <c r="U170" s="168"/>
      <c r="V170" s="145">
        <f t="shared" si="61"/>
        <v>0</v>
      </c>
      <c r="W170" s="145"/>
      <c r="X170" s="145">
        <f t="shared" si="62"/>
        <v>0</v>
      </c>
      <c r="Y170" s="145">
        <f t="shared" si="63"/>
        <v>0</v>
      </c>
      <c r="Z170" s="145">
        <f t="shared" si="64"/>
        <v>0</v>
      </c>
      <c r="AA170" s="164"/>
      <c r="AB170" s="145">
        <f t="shared" si="65"/>
        <v>0</v>
      </c>
      <c r="AC170" s="145">
        <f>R170*F170</f>
        <v>0</v>
      </c>
      <c r="AD170" s="145">
        <f>(S170+T170+U170)*F170</f>
        <v>0</v>
      </c>
      <c r="AE170" s="145">
        <f>X170*F170</f>
        <v>0</v>
      </c>
      <c r="AF170" s="145">
        <f>Y170*F170</f>
        <v>0</v>
      </c>
      <c r="AG170" s="145">
        <f t="shared" si="67"/>
        <v>0</v>
      </c>
    </row>
    <row r="171" spans="1:33" s="135" customFormat="1" ht="12.75" customHeight="1">
      <c r="A171" s="136"/>
      <c r="B171" s="143" t="s">
        <v>578</v>
      </c>
      <c r="C171" s="138"/>
      <c r="D171" s="141" t="s">
        <v>579</v>
      </c>
      <c r="E171" s="140" t="s">
        <v>202</v>
      </c>
      <c r="F171" s="141" t="s">
        <v>202</v>
      </c>
      <c r="G171" s="141"/>
      <c r="H171" s="141"/>
      <c r="I171" s="141"/>
      <c r="J171" s="145">
        <v>0</v>
      </c>
      <c r="K171" s="164"/>
      <c r="L171" s="145"/>
      <c r="M171" s="145"/>
      <c r="N171" s="145"/>
      <c r="O171" s="145"/>
      <c r="P171" s="145">
        <f t="shared" si="59"/>
        <v>0</v>
      </c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64"/>
      <c r="AB171" s="141"/>
      <c r="AC171" s="145"/>
      <c r="AD171" s="141"/>
      <c r="AE171" s="141"/>
      <c r="AF171" s="141"/>
      <c r="AG171" s="145"/>
    </row>
    <row r="172" spans="1:33" s="135" customFormat="1" ht="12.75" customHeight="1">
      <c r="A172" s="140">
        <v>122</v>
      </c>
      <c r="B172" s="143" t="s">
        <v>580</v>
      </c>
      <c r="C172" s="143" t="s">
        <v>580</v>
      </c>
      <c r="D172" s="141" t="s">
        <v>577</v>
      </c>
      <c r="E172" s="140" t="s">
        <v>4</v>
      </c>
      <c r="F172" s="144">
        <v>6</v>
      </c>
      <c r="G172" s="145">
        <v>108.28149999999999</v>
      </c>
      <c r="H172" s="1">
        <f t="shared" ref="H172" si="83">G172*(1-$H$3)</f>
        <v>108.28149999999999</v>
      </c>
      <c r="I172" s="145"/>
      <c r="J172" s="145">
        <v>0.34</v>
      </c>
      <c r="K172" s="164"/>
      <c r="L172" s="168"/>
      <c r="M172" s="168"/>
      <c r="N172" s="168"/>
      <c r="O172" s="168"/>
      <c r="P172" s="145">
        <f t="shared" si="59"/>
        <v>0</v>
      </c>
      <c r="Q172" s="145"/>
      <c r="R172" s="145">
        <f t="shared" si="60"/>
        <v>0</v>
      </c>
      <c r="S172" s="168"/>
      <c r="T172" s="168"/>
      <c r="U172" s="168"/>
      <c r="V172" s="145">
        <f t="shared" si="61"/>
        <v>0</v>
      </c>
      <c r="W172" s="145"/>
      <c r="X172" s="145">
        <f t="shared" si="62"/>
        <v>0</v>
      </c>
      <c r="Y172" s="145">
        <f t="shared" si="63"/>
        <v>0</v>
      </c>
      <c r="Z172" s="145">
        <f t="shared" si="64"/>
        <v>0</v>
      </c>
      <c r="AA172" s="164"/>
      <c r="AB172" s="145">
        <f t="shared" si="65"/>
        <v>0</v>
      </c>
      <c r="AC172" s="145">
        <f>R172*F172</f>
        <v>0</v>
      </c>
      <c r="AD172" s="145">
        <f>(S172+T172+U172)*F172</f>
        <v>0</v>
      </c>
      <c r="AE172" s="145">
        <f>X172*F172</f>
        <v>0</v>
      </c>
      <c r="AF172" s="145">
        <f>Y172*F172</f>
        <v>0</v>
      </c>
      <c r="AG172" s="145">
        <f t="shared" si="67"/>
        <v>0</v>
      </c>
    </row>
    <row r="173" spans="1:33" s="135" customFormat="1" ht="12.75" customHeight="1">
      <c r="A173" s="136"/>
      <c r="B173" s="143" t="s">
        <v>581</v>
      </c>
      <c r="C173" s="138"/>
      <c r="D173" s="141" t="s">
        <v>582</v>
      </c>
      <c r="E173" s="140" t="s">
        <v>202</v>
      </c>
      <c r="F173" s="141" t="s">
        <v>202</v>
      </c>
      <c r="G173" s="141"/>
      <c r="H173" s="141"/>
      <c r="I173" s="141"/>
      <c r="J173" s="145">
        <v>0</v>
      </c>
      <c r="K173" s="164"/>
      <c r="L173" s="145"/>
      <c r="M173" s="145"/>
      <c r="N173" s="145"/>
      <c r="O173" s="145"/>
      <c r="P173" s="145">
        <f t="shared" si="59"/>
        <v>0</v>
      </c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64"/>
      <c r="AB173" s="141"/>
      <c r="AC173" s="145"/>
      <c r="AD173" s="141"/>
      <c r="AE173" s="141"/>
      <c r="AF173" s="141"/>
      <c r="AG173" s="145"/>
    </row>
    <row r="174" spans="1:33" s="135" customFormat="1" ht="12.75" customHeight="1">
      <c r="A174" s="140">
        <v>123</v>
      </c>
      <c r="B174" s="143" t="s">
        <v>583</v>
      </c>
      <c r="C174" s="143" t="s">
        <v>583</v>
      </c>
      <c r="D174" s="141" t="s">
        <v>584</v>
      </c>
      <c r="E174" s="140" t="s">
        <v>4</v>
      </c>
      <c r="F174" s="144">
        <v>2</v>
      </c>
      <c r="G174" s="145">
        <v>116.3395</v>
      </c>
      <c r="H174" s="1">
        <f t="shared" ref="H174:H176" si="84">G174*(1-$H$3)</f>
        <v>116.3395</v>
      </c>
      <c r="I174" s="145"/>
      <c r="J174" s="145">
        <v>0.51</v>
      </c>
      <c r="K174" s="164"/>
      <c r="L174" s="168"/>
      <c r="M174" s="168"/>
      <c r="N174" s="168"/>
      <c r="O174" s="168"/>
      <c r="P174" s="145">
        <f t="shared" si="59"/>
        <v>0</v>
      </c>
      <c r="Q174" s="145"/>
      <c r="R174" s="145">
        <f t="shared" si="60"/>
        <v>0</v>
      </c>
      <c r="S174" s="168"/>
      <c r="T174" s="168"/>
      <c r="U174" s="168"/>
      <c r="V174" s="145">
        <f t="shared" si="61"/>
        <v>0</v>
      </c>
      <c r="W174" s="145"/>
      <c r="X174" s="145">
        <f t="shared" si="62"/>
        <v>0</v>
      </c>
      <c r="Y174" s="145">
        <f t="shared" si="63"/>
        <v>0</v>
      </c>
      <c r="Z174" s="145">
        <f t="shared" si="64"/>
        <v>0</v>
      </c>
      <c r="AA174" s="164"/>
      <c r="AB174" s="145">
        <f t="shared" si="65"/>
        <v>0</v>
      </c>
      <c r="AC174" s="145">
        <f>R174*F174</f>
        <v>0</v>
      </c>
      <c r="AD174" s="145">
        <f>(S174+T174+U174)*F174</f>
        <v>0</v>
      </c>
      <c r="AE174" s="145">
        <f>X174*F174</f>
        <v>0</v>
      </c>
      <c r="AF174" s="145">
        <f>Y174*F174</f>
        <v>0</v>
      </c>
      <c r="AG174" s="145">
        <f t="shared" si="67"/>
        <v>0</v>
      </c>
    </row>
    <row r="175" spans="1:33" s="135" customFormat="1" ht="12.75" customHeight="1">
      <c r="A175" s="140">
        <v>124</v>
      </c>
      <c r="B175" s="143" t="s">
        <v>585</v>
      </c>
      <c r="C175" s="143" t="s">
        <v>585</v>
      </c>
      <c r="D175" s="141" t="s">
        <v>586</v>
      </c>
      <c r="E175" s="140" t="s">
        <v>4</v>
      </c>
      <c r="F175" s="144">
        <v>1</v>
      </c>
      <c r="G175" s="145">
        <v>119.56099999999999</v>
      </c>
      <c r="H175" s="1">
        <f t="shared" si="84"/>
        <v>119.56099999999999</v>
      </c>
      <c r="I175" s="145"/>
      <c r="J175" s="145">
        <v>0.65449999999999997</v>
      </c>
      <c r="K175" s="164"/>
      <c r="L175" s="168"/>
      <c r="M175" s="168"/>
      <c r="N175" s="168"/>
      <c r="O175" s="168"/>
      <c r="P175" s="145">
        <f t="shared" si="59"/>
        <v>0</v>
      </c>
      <c r="Q175" s="145"/>
      <c r="R175" s="145">
        <f t="shared" si="60"/>
        <v>0</v>
      </c>
      <c r="S175" s="168"/>
      <c r="T175" s="168"/>
      <c r="U175" s="168"/>
      <c r="V175" s="145">
        <f t="shared" si="61"/>
        <v>0</v>
      </c>
      <c r="W175" s="145"/>
      <c r="X175" s="145">
        <f t="shared" si="62"/>
        <v>0</v>
      </c>
      <c r="Y175" s="145">
        <f t="shared" si="63"/>
        <v>0</v>
      </c>
      <c r="Z175" s="145">
        <f t="shared" si="64"/>
        <v>0</v>
      </c>
      <c r="AA175" s="164"/>
      <c r="AB175" s="145">
        <f t="shared" si="65"/>
        <v>0</v>
      </c>
      <c r="AC175" s="145">
        <f>R175*F175</f>
        <v>0</v>
      </c>
      <c r="AD175" s="145">
        <f>(S175+T175+U175)*F175</f>
        <v>0</v>
      </c>
      <c r="AE175" s="145">
        <f>X175*F175</f>
        <v>0</v>
      </c>
      <c r="AF175" s="145">
        <f>Y175*F175</f>
        <v>0</v>
      </c>
      <c r="AG175" s="145">
        <f t="shared" si="67"/>
        <v>0</v>
      </c>
    </row>
    <row r="176" spans="1:33" s="135" customFormat="1" ht="12.75" customHeight="1">
      <c r="A176" s="140">
        <v>125</v>
      </c>
      <c r="B176" s="143" t="s">
        <v>587</v>
      </c>
      <c r="C176" s="143" t="s">
        <v>587</v>
      </c>
      <c r="D176" s="141" t="s">
        <v>588</v>
      </c>
      <c r="E176" s="140" t="s">
        <v>4</v>
      </c>
      <c r="F176" s="144">
        <v>1</v>
      </c>
      <c r="G176" s="145">
        <v>124.95</v>
      </c>
      <c r="H176" s="1">
        <f t="shared" si="84"/>
        <v>124.95</v>
      </c>
      <c r="I176" s="145"/>
      <c r="J176" s="145">
        <v>0.65449999999999997</v>
      </c>
      <c r="K176" s="164"/>
      <c r="L176" s="168"/>
      <c r="M176" s="168"/>
      <c r="N176" s="168"/>
      <c r="O176" s="168"/>
      <c r="P176" s="145">
        <f t="shared" si="59"/>
        <v>0</v>
      </c>
      <c r="Q176" s="145"/>
      <c r="R176" s="145">
        <f t="shared" si="60"/>
        <v>0</v>
      </c>
      <c r="S176" s="168"/>
      <c r="T176" s="168"/>
      <c r="U176" s="168"/>
      <c r="V176" s="145">
        <f t="shared" si="61"/>
        <v>0</v>
      </c>
      <c r="W176" s="145"/>
      <c r="X176" s="145">
        <f t="shared" si="62"/>
        <v>0</v>
      </c>
      <c r="Y176" s="145">
        <f t="shared" si="63"/>
        <v>0</v>
      </c>
      <c r="Z176" s="145">
        <f t="shared" si="64"/>
        <v>0</v>
      </c>
      <c r="AA176" s="164"/>
      <c r="AB176" s="145">
        <f t="shared" si="65"/>
        <v>0</v>
      </c>
      <c r="AC176" s="145">
        <f>R176*F176</f>
        <v>0</v>
      </c>
      <c r="AD176" s="145">
        <f>(S176+T176+U176)*F176</f>
        <v>0</v>
      </c>
      <c r="AE176" s="145">
        <f>X176*F176</f>
        <v>0</v>
      </c>
      <c r="AF176" s="145">
        <f>Y176*F176</f>
        <v>0</v>
      </c>
      <c r="AG176" s="145">
        <f t="shared" si="67"/>
        <v>0</v>
      </c>
    </row>
    <row r="177" spans="1:33" s="135" customFormat="1" ht="12.75" customHeight="1">
      <c r="A177" s="136"/>
      <c r="B177" s="143" t="s">
        <v>589</v>
      </c>
      <c r="C177" s="138"/>
      <c r="D177" s="141" t="s">
        <v>590</v>
      </c>
      <c r="E177" s="140" t="s">
        <v>202</v>
      </c>
      <c r="F177" s="141" t="s">
        <v>202</v>
      </c>
      <c r="G177" s="141"/>
      <c r="H177" s="141"/>
      <c r="I177" s="141"/>
      <c r="J177" s="145">
        <v>0</v>
      </c>
      <c r="K177" s="164"/>
      <c r="L177" s="145"/>
      <c r="M177" s="145"/>
      <c r="N177" s="145"/>
      <c r="O177" s="145"/>
      <c r="P177" s="145">
        <f t="shared" si="59"/>
        <v>0</v>
      </c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64"/>
      <c r="AB177" s="141"/>
      <c r="AC177" s="145"/>
      <c r="AD177" s="141"/>
      <c r="AE177" s="141"/>
      <c r="AF177" s="141"/>
      <c r="AG177" s="145"/>
    </row>
    <row r="178" spans="1:33" s="135" customFormat="1" ht="12.75" customHeight="1">
      <c r="A178" s="140">
        <v>126</v>
      </c>
      <c r="B178" s="143" t="s">
        <v>591</v>
      </c>
      <c r="C178" s="143" t="s">
        <v>591</v>
      </c>
      <c r="D178" s="141" t="s">
        <v>592</v>
      </c>
      <c r="E178" s="140" t="s">
        <v>4</v>
      </c>
      <c r="F178" s="144">
        <v>10</v>
      </c>
      <c r="G178" s="145">
        <v>86.9465</v>
      </c>
      <c r="H178" s="1">
        <f t="shared" ref="H178:H181" si="85">G178*(1-$H$3)</f>
        <v>86.9465</v>
      </c>
      <c r="I178" s="145"/>
      <c r="J178" s="145">
        <v>0.34</v>
      </c>
      <c r="K178" s="164"/>
      <c r="L178" s="168"/>
      <c r="M178" s="168"/>
      <c r="N178" s="168"/>
      <c r="O178" s="168"/>
      <c r="P178" s="145">
        <f t="shared" si="59"/>
        <v>0</v>
      </c>
      <c r="Q178" s="145"/>
      <c r="R178" s="145">
        <f t="shared" si="60"/>
        <v>0</v>
      </c>
      <c r="S178" s="168"/>
      <c r="T178" s="168"/>
      <c r="U178" s="168"/>
      <c r="V178" s="145">
        <f t="shared" si="61"/>
        <v>0</v>
      </c>
      <c r="W178" s="145"/>
      <c r="X178" s="145">
        <f t="shared" si="62"/>
        <v>0</v>
      </c>
      <c r="Y178" s="145">
        <f t="shared" si="63"/>
        <v>0</v>
      </c>
      <c r="Z178" s="145">
        <f t="shared" si="64"/>
        <v>0</v>
      </c>
      <c r="AA178" s="164"/>
      <c r="AB178" s="145">
        <f t="shared" si="65"/>
        <v>0</v>
      </c>
      <c r="AC178" s="145">
        <f>R178*F178</f>
        <v>0</v>
      </c>
      <c r="AD178" s="145">
        <f>(S178+T178+U178)*F178</f>
        <v>0</v>
      </c>
      <c r="AE178" s="145">
        <f>X178*F178</f>
        <v>0</v>
      </c>
      <c r="AF178" s="145">
        <f>Y178*F178</f>
        <v>0</v>
      </c>
      <c r="AG178" s="145">
        <f t="shared" si="67"/>
        <v>0</v>
      </c>
    </row>
    <row r="179" spans="1:33" s="135" customFormat="1" ht="12.75" customHeight="1">
      <c r="A179" s="140">
        <v>127</v>
      </c>
      <c r="B179" s="143" t="s">
        <v>593</v>
      </c>
      <c r="C179" s="143" t="s">
        <v>593</v>
      </c>
      <c r="D179" s="141" t="s">
        <v>586</v>
      </c>
      <c r="E179" s="140" t="s">
        <v>4</v>
      </c>
      <c r="F179" s="144">
        <v>2</v>
      </c>
      <c r="G179" s="145">
        <v>136.2295</v>
      </c>
      <c r="H179" s="1">
        <f t="shared" si="85"/>
        <v>136.2295</v>
      </c>
      <c r="I179" s="145"/>
      <c r="J179" s="145">
        <v>0.65449999999999997</v>
      </c>
      <c r="K179" s="164"/>
      <c r="L179" s="168"/>
      <c r="M179" s="168"/>
      <c r="N179" s="168"/>
      <c r="O179" s="168"/>
      <c r="P179" s="145">
        <f t="shared" si="59"/>
        <v>0</v>
      </c>
      <c r="Q179" s="145"/>
      <c r="R179" s="145">
        <f t="shared" si="60"/>
        <v>0</v>
      </c>
      <c r="S179" s="168"/>
      <c r="T179" s="168"/>
      <c r="U179" s="168"/>
      <c r="V179" s="145">
        <f t="shared" si="61"/>
        <v>0</v>
      </c>
      <c r="W179" s="145"/>
      <c r="X179" s="145">
        <f t="shared" si="62"/>
        <v>0</v>
      </c>
      <c r="Y179" s="145">
        <f t="shared" si="63"/>
        <v>0</v>
      </c>
      <c r="Z179" s="145">
        <f t="shared" si="64"/>
        <v>0</v>
      </c>
      <c r="AA179" s="164"/>
      <c r="AB179" s="145">
        <f t="shared" si="65"/>
        <v>0</v>
      </c>
      <c r="AC179" s="145">
        <f>R179*F179</f>
        <v>0</v>
      </c>
      <c r="AD179" s="145">
        <f>(S179+T179+U179)*F179</f>
        <v>0</v>
      </c>
      <c r="AE179" s="145">
        <f>X179*F179</f>
        <v>0</v>
      </c>
      <c r="AF179" s="145">
        <f>Y179*F179</f>
        <v>0</v>
      </c>
      <c r="AG179" s="145">
        <f t="shared" si="67"/>
        <v>0</v>
      </c>
    </row>
    <row r="180" spans="1:33" s="135" customFormat="1" ht="12.75" customHeight="1">
      <c r="A180" s="140">
        <v>128</v>
      </c>
      <c r="B180" s="143" t="s">
        <v>594</v>
      </c>
      <c r="C180" s="143" t="s">
        <v>594</v>
      </c>
      <c r="D180" s="141" t="s">
        <v>595</v>
      </c>
      <c r="E180" s="140" t="s">
        <v>4</v>
      </c>
      <c r="F180" s="144">
        <v>2</v>
      </c>
      <c r="G180" s="145">
        <v>139.27249999999998</v>
      </c>
      <c r="H180" s="1">
        <f t="shared" si="85"/>
        <v>139.27249999999998</v>
      </c>
      <c r="I180" s="145"/>
      <c r="J180" s="145">
        <v>0.65449999999999997</v>
      </c>
      <c r="K180" s="164"/>
      <c r="L180" s="168"/>
      <c r="M180" s="168"/>
      <c r="N180" s="168"/>
      <c r="O180" s="168"/>
      <c r="P180" s="145">
        <f t="shared" si="59"/>
        <v>0</v>
      </c>
      <c r="Q180" s="145"/>
      <c r="R180" s="145">
        <f t="shared" si="60"/>
        <v>0</v>
      </c>
      <c r="S180" s="168"/>
      <c r="T180" s="168"/>
      <c r="U180" s="168"/>
      <c r="V180" s="145">
        <f t="shared" si="61"/>
        <v>0</v>
      </c>
      <c r="W180" s="145"/>
      <c r="X180" s="145">
        <f t="shared" si="62"/>
        <v>0</v>
      </c>
      <c r="Y180" s="145">
        <f t="shared" si="63"/>
        <v>0</v>
      </c>
      <c r="Z180" s="145">
        <f t="shared" si="64"/>
        <v>0</v>
      </c>
      <c r="AA180" s="164"/>
      <c r="AB180" s="145">
        <f t="shared" si="65"/>
        <v>0</v>
      </c>
      <c r="AC180" s="145">
        <f>R180*F180</f>
        <v>0</v>
      </c>
      <c r="AD180" s="145">
        <f>(S180+T180+U180)*F180</f>
        <v>0</v>
      </c>
      <c r="AE180" s="145">
        <f>X180*F180</f>
        <v>0</v>
      </c>
      <c r="AF180" s="145">
        <f>Y180*F180</f>
        <v>0</v>
      </c>
      <c r="AG180" s="145">
        <f t="shared" si="67"/>
        <v>0</v>
      </c>
    </row>
    <row r="181" spans="1:33" s="135" customFormat="1" ht="12.75" customHeight="1">
      <c r="A181" s="140">
        <v>129</v>
      </c>
      <c r="B181" s="143" t="s">
        <v>596</v>
      </c>
      <c r="C181" s="143" t="s">
        <v>596</v>
      </c>
      <c r="D181" s="141" t="s">
        <v>597</v>
      </c>
      <c r="E181" s="140" t="s">
        <v>4</v>
      </c>
      <c r="F181" s="144">
        <v>2</v>
      </c>
      <c r="G181" s="145">
        <v>107.559</v>
      </c>
      <c r="H181" s="1">
        <f t="shared" si="85"/>
        <v>107.559</v>
      </c>
      <c r="I181" s="145"/>
      <c r="J181" s="145">
        <v>0.65449999999999997</v>
      </c>
      <c r="K181" s="164"/>
      <c r="L181" s="168"/>
      <c r="M181" s="168"/>
      <c r="N181" s="168"/>
      <c r="O181" s="168"/>
      <c r="P181" s="145">
        <f t="shared" si="59"/>
        <v>0</v>
      </c>
      <c r="Q181" s="145"/>
      <c r="R181" s="145">
        <f t="shared" si="60"/>
        <v>0</v>
      </c>
      <c r="S181" s="168"/>
      <c r="T181" s="168"/>
      <c r="U181" s="168"/>
      <c r="V181" s="145">
        <f t="shared" si="61"/>
        <v>0</v>
      </c>
      <c r="W181" s="145"/>
      <c r="X181" s="145">
        <f t="shared" si="62"/>
        <v>0</v>
      </c>
      <c r="Y181" s="145">
        <f t="shared" si="63"/>
        <v>0</v>
      </c>
      <c r="Z181" s="145">
        <f t="shared" si="64"/>
        <v>0</v>
      </c>
      <c r="AA181" s="164"/>
      <c r="AB181" s="145">
        <f t="shared" si="65"/>
        <v>0</v>
      </c>
      <c r="AC181" s="145">
        <f>R181*F181</f>
        <v>0</v>
      </c>
      <c r="AD181" s="145">
        <f>(S181+T181+U181)*F181</f>
        <v>0</v>
      </c>
      <c r="AE181" s="145">
        <f>X181*F181</f>
        <v>0</v>
      </c>
      <c r="AF181" s="145">
        <f>Y181*F181</f>
        <v>0</v>
      </c>
      <c r="AG181" s="145">
        <f t="shared" si="67"/>
        <v>0</v>
      </c>
    </row>
    <row r="182" spans="1:33" s="135" customFormat="1" ht="12.75" customHeight="1">
      <c r="A182" s="136"/>
      <c r="B182" s="143" t="s">
        <v>598</v>
      </c>
      <c r="C182" s="138"/>
      <c r="D182" s="141" t="s">
        <v>599</v>
      </c>
      <c r="E182" s="140" t="s">
        <v>202</v>
      </c>
      <c r="F182" s="141" t="s">
        <v>202</v>
      </c>
      <c r="G182" s="141"/>
      <c r="H182" s="141"/>
      <c r="I182" s="141"/>
      <c r="J182" s="145">
        <v>0</v>
      </c>
      <c r="K182" s="164"/>
      <c r="L182" s="145"/>
      <c r="M182" s="145"/>
      <c r="N182" s="145"/>
      <c r="O182" s="145"/>
      <c r="P182" s="145">
        <f t="shared" si="59"/>
        <v>0</v>
      </c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64"/>
      <c r="AB182" s="141"/>
      <c r="AC182" s="145"/>
      <c r="AD182" s="141"/>
      <c r="AE182" s="141"/>
      <c r="AF182" s="141"/>
      <c r="AG182" s="145"/>
    </row>
    <row r="183" spans="1:33" s="135" customFormat="1" ht="12.75" customHeight="1">
      <c r="A183" s="140">
        <v>130</v>
      </c>
      <c r="B183" s="143" t="s">
        <v>600</v>
      </c>
      <c r="C183" s="143" t="s">
        <v>600</v>
      </c>
      <c r="D183" s="141" t="s">
        <v>601</v>
      </c>
      <c r="E183" s="140" t="s">
        <v>4</v>
      </c>
      <c r="F183" s="144">
        <v>11</v>
      </c>
      <c r="G183" s="145">
        <v>134.13849999999999</v>
      </c>
      <c r="H183" s="1">
        <f t="shared" ref="H183:H184" si="86">G183*(1-$H$3)</f>
        <v>134.13849999999999</v>
      </c>
      <c r="I183" s="145"/>
      <c r="J183" s="145">
        <v>0.34</v>
      </c>
      <c r="K183" s="164"/>
      <c r="L183" s="168"/>
      <c r="M183" s="168"/>
      <c r="N183" s="168"/>
      <c r="O183" s="168"/>
      <c r="P183" s="145">
        <f t="shared" si="59"/>
        <v>0</v>
      </c>
      <c r="Q183" s="145"/>
      <c r="R183" s="145">
        <f t="shared" si="60"/>
        <v>0</v>
      </c>
      <c r="S183" s="168"/>
      <c r="T183" s="168"/>
      <c r="U183" s="168"/>
      <c r="V183" s="145">
        <f t="shared" si="61"/>
        <v>0</v>
      </c>
      <c r="W183" s="145"/>
      <c r="X183" s="145">
        <f t="shared" si="62"/>
        <v>0</v>
      </c>
      <c r="Y183" s="145">
        <f t="shared" si="63"/>
        <v>0</v>
      </c>
      <c r="Z183" s="145">
        <f t="shared" si="64"/>
        <v>0</v>
      </c>
      <c r="AA183" s="164"/>
      <c r="AB183" s="145">
        <f t="shared" si="65"/>
        <v>0</v>
      </c>
      <c r="AC183" s="145">
        <f>R183*F183</f>
        <v>0</v>
      </c>
      <c r="AD183" s="145">
        <f>(S183+T183+U183)*F183</f>
        <v>0</v>
      </c>
      <c r="AE183" s="145">
        <f>X183*F183</f>
        <v>0</v>
      </c>
      <c r="AF183" s="145">
        <f>Y183*F183</f>
        <v>0</v>
      </c>
      <c r="AG183" s="145">
        <f t="shared" si="67"/>
        <v>0</v>
      </c>
    </row>
    <row r="184" spans="1:33" s="135" customFormat="1" ht="12.75" customHeight="1">
      <c r="A184" s="140">
        <v>131</v>
      </c>
      <c r="B184" s="143" t="s">
        <v>602</v>
      </c>
      <c r="C184" s="143" t="s">
        <v>602</v>
      </c>
      <c r="D184" s="141" t="s">
        <v>603</v>
      </c>
      <c r="E184" s="140" t="s">
        <v>4</v>
      </c>
      <c r="F184" s="144">
        <v>7</v>
      </c>
      <c r="G184" s="145">
        <v>233.77549999999997</v>
      </c>
      <c r="H184" s="1">
        <f t="shared" si="86"/>
        <v>233.77549999999997</v>
      </c>
      <c r="I184" s="145"/>
      <c r="J184" s="145">
        <v>0.65449999999999997</v>
      </c>
      <c r="K184" s="164"/>
      <c r="L184" s="168"/>
      <c r="M184" s="168"/>
      <c r="N184" s="168"/>
      <c r="O184" s="168"/>
      <c r="P184" s="145">
        <f t="shared" si="59"/>
        <v>0</v>
      </c>
      <c r="Q184" s="145"/>
      <c r="R184" s="145">
        <f t="shared" si="60"/>
        <v>0</v>
      </c>
      <c r="S184" s="168"/>
      <c r="T184" s="168"/>
      <c r="U184" s="168"/>
      <c r="V184" s="145">
        <f t="shared" si="61"/>
        <v>0</v>
      </c>
      <c r="W184" s="145"/>
      <c r="X184" s="145">
        <f t="shared" si="62"/>
        <v>0</v>
      </c>
      <c r="Y184" s="145">
        <f t="shared" si="63"/>
        <v>0</v>
      </c>
      <c r="Z184" s="145">
        <f t="shared" si="64"/>
        <v>0</v>
      </c>
      <c r="AA184" s="164"/>
      <c r="AB184" s="145">
        <f t="shared" si="65"/>
        <v>0</v>
      </c>
      <c r="AC184" s="145">
        <f>R184*F184</f>
        <v>0</v>
      </c>
      <c r="AD184" s="145">
        <f>(S184+T184+U184)*F184</f>
        <v>0</v>
      </c>
      <c r="AE184" s="145">
        <f>X184*F184</f>
        <v>0</v>
      </c>
      <c r="AF184" s="145">
        <f>Y184*F184</f>
        <v>0</v>
      </c>
      <c r="AG184" s="145">
        <f t="shared" si="67"/>
        <v>0</v>
      </c>
    </row>
    <row r="185" spans="1:33" s="135" customFormat="1" ht="12.75" customHeight="1">
      <c r="A185" s="136"/>
      <c r="B185" s="143" t="s">
        <v>604</v>
      </c>
      <c r="C185" s="138"/>
      <c r="D185" s="141" t="s">
        <v>605</v>
      </c>
      <c r="E185" s="140" t="s">
        <v>202</v>
      </c>
      <c r="F185" s="141" t="s">
        <v>202</v>
      </c>
      <c r="G185" s="141"/>
      <c r="H185" s="141"/>
      <c r="I185" s="141"/>
      <c r="J185" s="145">
        <v>0</v>
      </c>
      <c r="K185" s="164"/>
      <c r="L185" s="145"/>
      <c r="M185" s="145"/>
      <c r="N185" s="145"/>
      <c r="O185" s="145"/>
      <c r="P185" s="145">
        <f t="shared" si="59"/>
        <v>0</v>
      </c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64"/>
      <c r="AB185" s="141"/>
      <c r="AC185" s="145"/>
      <c r="AD185" s="141"/>
      <c r="AE185" s="141"/>
      <c r="AF185" s="141"/>
      <c r="AG185" s="145"/>
    </row>
    <row r="186" spans="1:33" s="135" customFormat="1" ht="12.75" customHeight="1">
      <c r="A186" s="140">
        <v>132</v>
      </c>
      <c r="B186" s="143" t="s">
        <v>606</v>
      </c>
      <c r="C186" s="143" t="s">
        <v>606</v>
      </c>
      <c r="D186" s="141" t="s">
        <v>607</v>
      </c>
      <c r="E186" s="140" t="s">
        <v>4</v>
      </c>
      <c r="F186" s="144">
        <v>104</v>
      </c>
      <c r="G186" s="145">
        <v>45.262499999999996</v>
      </c>
      <c r="H186" s="1">
        <f t="shared" ref="H186:H189" si="87">G186*(1-$H$3)</f>
        <v>45.262499999999996</v>
      </c>
      <c r="I186" s="145"/>
      <c r="J186" s="145">
        <v>0.34</v>
      </c>
      <c r="K186" s="164"/>
      <c r="L186" s="168"/>
      <c r="M186" s="168"/>
      <c r="N186" s="168"/>
      <c r="O186" s="168"/>
      <c r="P186" s="145">
        <f t="shared" si="59"/>
        <v>0</v>
      </c>
      <c r="Q186" s="145"/>
      <c r="R186" s="145">
        <f t="shared" si="60"/>
        <v>0</v>
      </c>
      <c r="S186" s="168"/>
      <c r="T186" s="168"/>
      <c r="U186" s="168"/>
      <c r="V186" s="145">
        <f t="shared" si="61"/>
        <v>0</v>
      </c>
      <c r="W186" s="145"/>
      <c r="X186" s="145">
        <f t="shared" si="62"/>
        <v>0</v>
      </c>
      <c r="Y186" s="145">
        <f t="shared" si="63"/>
        <v>0</v>
      </c>
      <c r="Z186" s="145">
        <f t="shared" si="64"/>
        <v>0</v>
      </c>
      <c r="AA186" s="164"/>
      <c r="AB186" s="145">
        <f t="shared" si="65"/>
        <v>0</v>
      </c>
      <c r="AC186" s="145">
        <f>R186*F186</f>
        <v>0</v>
      </c>
      <c r="AD186" s="145">
        <f>(S186+T186+U186)*F186</f>
        <v>0</v>
      </c>
      <c r="AE186" s="145">
        <f>X186*F186</f>
        <v>0</v>
      </c>
      <c r="AF186" s="145">
        <f>Y186*F186</f>
        <v>0</v>
      </c>
      <c r="AG186" s="145">
        <f t="shared" si="67"/>
        <v>0</v>
      </c>
    </row>
    <row r="187" spans="1:33" s="135" customFormat="1" ht="12.75" customHeight="1">
      <c r="A187" s="140">
        <v>133</v>
      </c>
      <c r="B187" s="143" t="s">
        <v>608</v>
      </c>
      <c r="C187" s="143" t="s">
        <v>608</v>
      </c>
      <c r="D187" s="141" t="s">
        <v>609</v>
      </c>
      <c r="E187" s="140" t="s">
        <v>4</v>
      </c>
      <c r="F187" s="144">
        <v>4</v>
      </c>
      <c r="G187" s="145">
        <v>69.206999999999994</v>
      </c>
      <c r="H187" s="1">
        <f t="shared" si="87"/>
        <v>69.206999999999994</v>
      </c>
      <c r="I187" s="145"/>
      <c r="J187" s="145">
        <v>0.66300000000000003</v>
      </c>
      <c r="K187" s="164"/>
      <c r="L187" s="168"/>
      <c r="M187" s="168"/>
      <c r="N187" s="168"/>
      <c r="O187" s="168"/>
      <c r="P187" s="145">
        <f t="shared" si="59"/>
        <v>0</v>
      </c>
      <c r="Q187" s="145"/>
      <c r="R187" s="145">
        <f t="shared" si="60"/>
        <v>0</v>
      </c>
      <c r="S187" s="168"/>
      <c r="T187" s="168"/>
      <c r="U187" s="168"/>
      <c r="V187" s="145">
        <f t="shared" si="61"/>
        <v>0</v>
      </c>
      <c r="W187" s="145"/>
      <c r="X187" s="145">
        <f t="shared" si="62"/>
        <v>0</v>
      </c>
      <c r="Y187" s="145">
        <f t="shared" si="63"/>
        <v>0</v>
      </c>
      <c r="Z187" s="145">
        <f t="shared" si="64"/>
        <v>0</v>
      </c>
      <c r="AA187" s="164"/>
      <c r="AB187" s="145">
        <f t="shared" si="65"/>
        <v>0</v>
      </c>
      <c r="AC187" s="145">
        <f>R187*F187</f>
        <v>0</v>
      </c>
      <c r="AD187" s="145">
        <f>(S187+T187+U187)*F187</f>
        <v>0</v>
      </c>
      <c r="AE187" s="145">
        <f>X187*F187</f>
        <v>0</v>
      </c>
      <c r="AF187" s="145">
        <f>Y187*F187</f>
        <v>0</v>
      </c>
      <c r="AG187" s="145">
        <f t="shared" si="67"/>
        <v>0</v>
      </c>
    </row>
    <row r="188" spans="1:33" s="135" customFormat="1" ht="12.75" customHeight="1">
      <c r="A188" s="140">
        <v>134</v>
      </c>
      <c r="B188" s="143" t="s">
        <v>610</v>
      </c>
      <c r="C188" s="143" t="s">
        <v>610</v>
      </c>
      <c r="D188" s="141" t="s">
        <v>611</v>
      </c>
      <c r="E188" s="140" t="s">
        <v>4</v>
      </c>
      <c r="F188" s="144">
        <v>13</v>
      </c>
      <c r="G188" s="145">
        <v>86.206999999999994</v>
      </c>
      <c r="H188" s="1">
        <f t="shared" si="87"/>
        <v>86.206999999999994</v>
      </c>
      <c r="I188" s="145"/>
      <c r="J188" s="145">
        <v>0.65449999999999997</v>
      </c>
      <c r="K188" s="164"/>
      <c r="L188" s="168"/>
      <c r="M188" s="168"/>
      <c r="N188" s="168"/>
      <c r="O188" s="168"/>
      <c r="P188" s="145">
        <f t="shared" si="59"/>
        <v>0</v>
      </c>
      <c r="Q188" s="145"/>
      <c r="R188" s="145">
        <f t="shared" si="60"/>
        <v>0</v>
      </c>
      <c r="S188" s="168"/>
      <c r="T188" s="168"/>
      <c r="U188" s="168"/>
      <c r="V188" s="145">
        <f t="shared" si="61"/>
        <v>0</v>
      </c>
      <c r="W188" s="145"/>
      <c r="X188" s="145">
        <f t="shared" si="62"/>
        <v>0</v>
      </c>
      <c r="Y188" s="145">
        <f t="shared" si="63"/>
        <v>0</v>
      </c>
      <c r="Z188" s="145">
        <f t="shared" si="64"/>
        <v>0</v>
      </c>
      <c r="AA188" s="164"/>
      <c r="AB188" s="145">
        <f t="shared" si="65"/>
        <v>0</v>
      </c>
      <c r="AC188" s="145">
        <f>R188*F188</f>
        <v>0</v>
      </c>
      <c r="AD188" s="145">
        <f>(S188+T188+U188)*F188</f>
        <v>0</v>
      </c>
      <c r="AE188" s="145">
        <f>X188*F188</f>
        <v>0</v>
      </c>
      <c r="AF188" s="145">
        <f>Y188*F188</f>
        <v>0</v>
      </c>
      <c r="AG188" s="145">
        <f t="shared" si="67"/>
        <v>0</v>
      </c>
    </row>
    <row r="189" spans="1:33" s="135" customFormat="1" ht="12.75" customHeight="1">
      <c r="A189" s="140">
        <v>135</v>
      </c>
      <c r="B189" s="143" t="s">
        <v>612</v>
      </c>
      <c r="C189" s="143" t="s">
        <v>612</v>
      </c>
      <c r="D189" s="141" t="s">
        <v>613</v>
      </c>
      <c r="E189" s="140" t="s">
        <v>4</v>
      </c>
      <c r="F189" s="144">
        <v>3</v>
      </c>
      <c r="G189" s="145">
        <v>135.26049999999998</v>
      </c>
      <c r="H189" s="1">
        <f t="shared" si="87"/>
        <v>135.26049999999998</v>
      </c>
      <c r="I189" s="145"/>
      <c r="J189" s="145">
        <v>1.3174999999999999</v>
      </c>
      <c r="K189" s="164"/>
      <c r="L189" s="168"/>
      <c r="M189" s="168"/>
      <c r="N189" s="168"/>
      <c r="O189" s="168"/>
      <c r="P189" s="145">
        <f t="shared" si="59"/>
        <v>0</v>
      </c>
      <c r="Q189" s="145"/>
      <c r="R189" s="145">
        <f t="shared" si="60"/>
        <v>0</v>
      </c>
      <c r="S189" s="168"/>
      <c r="T189" s="168"/>
      <c r="U189" s="168"/>
      <c r="V189" s="145">
        <f t="shared" si="61"/>
        <v>0</v>
      </c>
      <c r="W189" s="145"/>
      <c r="X189" s="145">
        <f t="shared" si="62"/>
        <v>0</v>
      </c>
      <c r="Y189" s="145">
        <f t="shared" si="63"/>
        <v>0</v>
      </c>
      <c r="Z189" s="145">
        <f t="shared" si="64"/>
        <v>0</v>
      </c>
      <c r="AA189" s="164"/>
      <c r="AB189" s="145">
        <f t="shared" si="65"/>
        <v>0</v>
      </c>
      <c r="AC189" s="145">
        <f>R189*F189</f>
        <v>0</v>
      </c>
      <c r="AD189" s="145">
        <f>(S189+T189+U189)*F189</f>
        <v>0</v>
      </c>
      <c r="AE189" s="145">
        <f>X189*F189</f>
        <v>0</v>
      </c>
      <c r="AF189" s="145">
        <f>Y189*F189</f>
        <v>0</v>
      </c>
      <c r="AG189" s="145">
        <f t="shared" si="67"/>
        <v>0</v>
      </c>
    </row>
    <row r="190" spans="1:33" s="135" customFormat="1" ht="12.75" customHeight="1">
      <c r="A190" s="136"/>
      <c r="B190" s="137" t="s">
        <v>614</v>
      </c>
      <c r="C190" s="138"/>
      <c r="D190" s="141" t="s">
        <v>615</v>
      </c>
      <c r="E190" s="140" t="s">
        <v>202</v>
      </c>
      <c r="F190" s="141" t="s">
        <v>202</v>
      </c>
      <c r="G190" s="141"/>
      <c r="H190" s="141"/>
      <c r="I190" s="141"/>
      <c r="J190" s="145">
        <v>0</v>
      </c>
      <c r="K190" s="164"/>
      <c r="L190" s="145"/>
      <c r="M190" s="145"/>
      <c r="N190" s="145"/>
      <c r="O190" s="145"/>
      <c r="P190" s="145">
        <f t="shared" si="59"/>
        <v>0</v>
      </c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64"/>
      <c r="AB190" s="141"/>
      <c r="AC190" s="145"/>
      <c r="AD190" s="141"/>
      <c r="AE190" s="141"/>
      <c r="AF190" s="141"/>
      <c r="AG190" s="145"/>
    </row>
    <row r="191" spans="1:33" s="135" customFormat="1" ht="12.75" customHeight="1">
      <c r="A191" s="140">
        <v>136</v>
      </c>
      <c r="B191" s="143" t="s">
        <v>616</v>
      </c>
      <c r="C191" s="143" t="s">
        <v>616</v>
      </c>
      <c r="D191" s="141" t="s">
        <v>617</v>
      </c>
      <c r="E191" s="140" t="s">
        <v>4</v>
      </c>
      <c r="F191" s="144">
        <v>1</v>
      </c>
      <c r="G191" s="145">
        <v>123.54749999999999</v>
      </c>
      <c r="H191" s="1">
        <f t="shared" ref="H191:H193" si="88">G191*(1-$H$3)</f>
        <v>123.54749999999999</v>
      </c>
      <c r="I191" s="145"/>
      <c r="J191" s="145">
        <v>0.34</v>
      </c>
      <c r="K191" s="164"/>
      <c r="L191" s="168"/>
      <c r="M191" s="168"/>
      <c r="N191" s="168"/>
      <c r="O191" s="168"/>
      <c r="P191" s="145">
        <f t="shared" si="59"/>
        <v>0</v>
      </c>
      <c r="Q191" s="145"/>
      <c r="R191" s="145">
        <f t="shared" si="60"/>
        <v>0</v>
      </c>
      <c r="S191" s="168"/>
      <c r="T191" s="168"/>
      <c r="U191" s="168"/>
      <c r="V191" s="145">
        <f t="shared" si="61"/>
        <v>0</v>
      </c>
      <c r="W191" s="145"/>
      <c r="X191" s="145">
        <f t="shared" si="62"/>
        <v>0</v>
      </c>
      <c r="Y191" s="145">
        <f t="shared" si="63"/>
        <v>0</v>
      </c>
      <c r="Z191" s="145">
        <f t="shared" si="64"/>
        <v>0</v>
      </c>
      <c r="AA191" s="164"/>
      <c r="AB191" s="145">
        <f t="shared" si="65"/>
        <v>0</v>
      </c>
      <c r="AC191" s="145">
        <f>R191*F191</f>
        <v>0</v>
      </c>
      <c r="AD191" s="145">
        <f>(S191+T191+U191)*F191</f>
        <v>0</v>
      </c>
      <c r="AE191" s="145">
        <f>X191*F191</f>
        <v>0</v>
      </c>
      <c r="AF191" s="145">
        <f>Y191*F191</f>
        <v>0</v>
      </c>
      <c r="AG191" s="145">
        <f t="shared" si="67"/>
        <v>0</v>
      </c>
    </row>
    <row r="192" spans="1:33" s="135" customFormat="1" ht="12.75" customHeight="1">
      <c r="A192" s="140">
        <v>137</v>
      </c>
      <c r="B192" s="143" t="s">
        <v>618</v>
      </c>
      <c r="C192" s="143" t="s">
        <v>618</v>
      </c>
      <c r="D192" s="141" t="s">
        <v>619</v>
      </c>
      <c r="E192" s="140" t="s">
        <v>4</v>
      </c>
      <c r="F192" s="144">
        <v>75</v>
      </c>
      <c r="G192" s="145">
        <v>104.2525</v>
      </c>
      <c r="H192" s="1">
        <f t="shared" si="88"/>
        <v>104.2525</v>
      </c>
      <c r="I192" s="145"/>
      <c r="J192" s="145">
        <v>0.34</v>
      </c>
      <c r="K192" s="164"/>
      <c r="L192" s="168"/>
      <c r="M192" s="168"/>
      <c r="N192" s="168"/>
      <c r="O192" s="168"/>
      <c r="P192" s="145">
        <f t="shared" si="59"/>
        <v>0</v>
      </c>
      <c r="Q192" s="145"/>
      <c r="R192" s="145">
        <f t="shared" si="60"/>
        <v>0</v>
      </c>
      <c r="S192" s="168"/>
      <c r="T192" s="168"/>
      <c r="U192" s="168"/>
      <c r="V192" s="145">
        <f t="shared" si="61"/>
        <v>0</v>
      </c>
      <c r="W192" s="145"/>
      <c r="X192" s="145">
        <f t="shared" si="62"/>
        <v>0</v>
      </c>
      <c r="Y192" s="145">
        <f t="shared" si="63"/>
        <v>0</v>
      </c>
      <c r="Z192" s="145">
        <f t="shared" si="64"/>
        <v>0</v>
      </c>
      <c r="AA192" s="164"/>
      <c r="AB192" s="145">
        <f t="shared" si="65"/>
        <v>0</v>
      </c>
      <c r="AC192" s="145">
        <f>R192*F192</f>
        <v>0</v>
      </c>
      <c r="AD192" s="145">
        <f>(S192+T192+U192)*F192</f>
        <v>0</v>
      </c>
      <c r="AE192" s="145">
        <f>X192*F192</f>
        <v>0</v>
      </c>
      <c r="AF192" s="145">
        <f>Y192*F192</f>
        <v>0</v>
      </c>
      <c r="AG192" s="145">
        <f t="shared" si="67"/>
        <v>0</v>
      </c>
    </row>
    <row r="193" spans="1:33" s="135" customFormat="1" ht="12.75" customHeight="1">
      <c r="A193" s="140">
        <v>138</v>
      </c>
      <c r="B193" s="143" t="s">
        <v>620</v>
      </c>
      <c r="C193" s="143" t="s">
        <v>620</v>
      </c>
      <c r="D193" s="141" t="s">
        <v>621</v>
      </c>
      <c r="E193" s="140" t="s">
        <v>4</v>
      </c>
      <c r="F193" s="144">
        <v>1</v>
      </c>
      <c r="G193" s="145">
        <v>111.05249999999999</v>
      </c>
      <c r="H193" s="1">
        <f t="shared" si="88"/>
        <v>111.05249999999999</v>
      </c>
      <c r="I193" s="145"/>
      <c r="J193" s="145">
        <v>0.34</v>
      </c>
      <c r="K193" s="164"/>
      <c r="L193" s="168"/>
      <c r="M193" s="168"/>
      <c r="N193" s="168"/>
      <c r="O193" s="168"/>
      <c r="P193" s="145">
        <f t="shared" si="59"/>
        <v>0</v>
      </c>
      <c r="Q193" s="145"/>
      <c r="R193" s="145">
        <f t="shared" si="60"/>
        <v>0</v>
      </c>
      <c r="S193" s="168"/>
      <c r="T193" s="168"/>
      <c r="U193" s="168"/>
      <c r="V193" s="145">
        <f t="shared" si="61"/>
        <v>0</v>
      </c>
      <c r="W193" s="145"/>
      <c r="X193" s="145">
        <f t="shared" si="62"/>
        <v>0</v>
      </c>
      <c r="Y193" s="145">
        <f t="shared" si="63"/>
        <v>0</v>
      </c>
      <c r="Z193" s="145">
        <f t="shared" si="64"/>
        <v>0</v>
      </c>
      <c r="AA193" s="164"/>
      <c r="AB193" s="145">
        <f t="shared" si="65"/>
        <v>0</v>
      </c>
      <c r="AC193" s="145">
        <f>R193*F193</f>
        <v>0</v>
      </c>
      <c r="AD193" s="145">
        <f>(S193+T193+U193)*F193</f>
        <v>0</v>
      </c>
      <c r="AE193" s="145">
        <f>X193*F193</f>
        <v>0</v>
      </c>
      <c r="AF193" s="145">
        <f>Y193*F193</f>
        <v>0</v>
      </c>
      <c r="AG193" s="145">
        <f t="shared" si="67"/>
        <v>0</v>
      </c>
    </row>
    <row r="194" spans="1:33" s="135" customFormat="1" ht="12.75" customHeight="1">
      <c r="A194" s="136"/>
      <c r="B194" s="137" t="s">
        <v>622</v>
      </c>
      <c r="C194" s="138"/>
      <c r="D194" s="141" t="s">
        <v>623</v>
      </c>
      <c r="E194" s="140" t="s">
        <v>202</v>
      </c>
      <c r="F194" s="141" t="s">
        <v>202</v>
      </c>
      <c r="G194" s="141"/>
      <c r="H194" s="141"/>
      <c r="I194" s="141"/>
      <c r="J194" s="145">
        <v>0</v>
      </c>
      <c r="K194" s="164"/>
      <c r="L194" s="145"/>
      <c r="M194" s="145"/>
      <c r="N194" s="145"/>
      <c r="O194" s="145"/>
      <c r="P194" s="145">
        <f t="shared" si="59"/>
        <v>0</v>
      </c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64"/>
      <c r="AB194" s="141"/>
      <c r="AC194" s="145"/>
      <c r="AD194" s="141"/>
      <c r="AE194" s="141"/>
      <c r="AF194" s="141"/>
      <c r="AG194" s="145"/>
    </row>
    <row r="195" spans="1:33" s="135" customFormat="1" ht="12.75" customHeight="1">
      <c r="A195" s="140">
        <v>139</v>
      </c>
      <c r="B195" s="143" t="s">
        <v>624</v>
      </c>
      <c r="C195" s="143" t="s">
        <v>624</v>
      </c>
      <c r="D195" s="141" t="s">
        <v>625</v>
      </c>
      <c r="E195" s="140" t="s">
        <v>4</v>
      </c>
      <c r="F195" s="144">
        <v>7</v>
      </c>
      <c r="G195" s="145">
        <v>107.81400000000001</v>
      </c>
      <c r="H195" s="1">
        <f t="shared" ref="H195:H199" si="89">G195*(1-$H$3)</f>
        <v>107.81400000000001</v>
      </c>
      <c r="I195" s="145"/>
      <c r="J195" s="145">
        <v>0.65449999999999997</v>
      </c>
      <c r="K195" s="164"/>
      <c r="L195" s="168"/>
      <c r="M195" s="168"/>
      <c r="N195" s="168"/>
      <c r="O195" s="168"/>
      <c r="P195" s="145">
        <f t="shared" si="59"/>
        <v>0</v>
      </c>
      <c r="Q195" s="145"/>
      <c r="R195" s="145">
        <f t="shared" si="60"/>
        <v>0</v>
      </c>
      <c r="S195" s="168"/>
      <c r="T195" s="168"/>
      <c r="U195" s="168"/>
      <c r="V195" s="145">
        <f t="shared" si="61"/>
        <v>0</v>
      </c>
      <c r="W195" s="145"/>
      <c r="X195" s="145">
        <f t="shared" si="62"/>
        <v>0</v>
      </c>
      <c r="Y195" s="145">
        <f t="shared" si="63"/>
        <v>0</v>
      </c>
      <c r="Z195" s="145">
        <f t="shared" si="64"/>
        <v>0</v>
      </c>
      <c r="AA195" s="164"/>
      <c r="AB195" s="145">
        <f t="shared" si="65"/>
        <v>0</v>
      </c>
      <c r="AC195" s="145">
        <f>R195*F195</f>
        <v>0</v>
      </c>
      <c r="AD195" s="145">
        <f>(S195+T195+U195)*F195</f>
        <v>0</v>
      </c>
      <c r="AE195" s="145">
        <f>X195*F195</f>
        <v>0</v>
      </c>
      <c r="AF195" s="145">
        <f>Y195*F195</f>
        <v>0</v>
      </c>
      <c r="AG195" s="145">
        <f t="shared" si="67"/>
        <v>0</v>
      </c>
    </row>
    <row r="196" spans="1:33" s="135" customFormat="1" ht="12.75" customHeight="1">
      <c r="A196" s="140">
        <v>140</v>
      </c>
      <c r="B196" s="143" t="s">
        <v>626</v>
      </c>
      <c r="C196" s="143" t="s">
        <v>626</v>
      </c>
      <c r="D196" s="141" t="s">
        <v>627</v>
      </c>
      <c r="E196" s="140" t="s">
        <v>4</v>
      </c>
      <c r="F196" s="144">
        <v>1</v>
      </c>
      <c r="G196" s="145">
        <v>162.18</v>
      </c>
      <c r="H196" s="1">
        <f t="shared" si="89"/>
        <v>162.18</v>
      </c>
      <c r="I196" s="145"/>
      <c r="J196" s="145">
        <v>1.3174999999999999</v>
      </c>
      <c r="K196" s="164"/>
      <c r="L196" s="168"/>
      <c r="M196" s="168"/>
      <c r="N196" s="168"/>
      <c r="O196" s="168"/>
      <c r="P196" s="145">
        <f t="shared" si="59"/>
        <v>0</v>
      </c>
      <c r="Q196" s="145"/>
      <c r="R196" s="145">
        <f t="shared" si="60"/>
        <v>0</v>
      </c>
      <c r="S196" s="168"/>
      <c r="T196" s="168"/>
      <c r="U196" s="168"/>
      <c r="V196" s="145">
        <f t="shared" si="61"/>
        <v>0</v>
      </c>
      <c r="W196" s="145"/>
      <c r="X196" s="145">
        <f t="shared" si="62"/>
        <v>0</v>
      </c>
      <c r="Y196" s="145">
        <f t="shared" si="63"/>
        <v>0</v>
      </c>
      <c r="Z196" s="145">
        <f t="shared" si="64"/>
        <v>0</v>
      </c>
      <c r="AA196" s="164"/>
      <c r="AB196" s="145">
        <f t="shared" si="65"/>
        <v>0</v>
      </c>
      <c r="AC196" s="145">
        <f>R196*F196</f>
        <v>0</v>
      </c>
      <c r="AD196" s="145">
        <f>(S196+T196+U196)*F196</f>
        <v>0</v>
      </c>
      <c r="AE196" s="145">
        <f>X196*F196</f>
        <v>0</v>
      </c>
      <c r="AF196" s="145">
        <f>Y196*F196</f>
        <v>0</v>
      </c>
      <c r="AG196" s="145">
        <f t="shared" si="67"/>
        <v>0</v>
      </c>
    </row>
    <row r="197" spans="1:33" s="135" customFormat="1" ht="12.75" customHeight="1">
      <c r="A197" s="140">
        <v>141</v>
      </c>
      <c r="B197" s="143" t="s">
        <v>628</v>
      </c>
      <c r="C197" s="143" t="s">
        <v>628</v>
      </c>
      <c r="D197" s="141" t="s">
        <v>629</v>
      </c>
      <c r="E197" s="140" t="s">
        <v>4</v>
      </c>
      <c r="F197" s="144">
        <v>5</v>
      </c>
      <c r="G197" s="145">
        <v>49.248999999999995</v>
      </c>
      <c r="H197" s="1">
        <f t="shared" si="89"/>
        <v>49.248999999999995</v>
      </c>
      <c r="I197" s="145"/>
      <c r="J197" s="145">
        <v>0.34</v>
      </c>
      <c r="K197" s="164"/>
      <c r="L197" s="168"/>
      <c r="M197" s="168"/>
      <c r="N197" s="168"/>
      <c r="O197" s="168"/>
      <c r="P197" s="145">
        <f t="shared" si="59"/>
        <v>0</v>
      </c>
      <c r="Q197" s="145"/>
      <c r="R197" s="145">
        <f t="shared" si="60"/>
        <v>0</v>
      </c>
      <c r="S197" s="168"/>
      <c r="T197" s="168"/>
      <c r="U197" s="168"/>
      <c r="V197" s="145">
        <f t="shared" si="61"/>
        <v>0</v>
      </c>
      <c r="W197" s="145"/>
      <c r="X197" s="145">
        <f t="shared" si="62"/>
        <v>0</v>
      </c>
      <c r="Y197" s="145">
        <f t="shared" si="63"/>
        <v>0</v>
      </c>
      <c r="Z197" s="145">
        <f t="shared" si="64"/>
        <v>0</v>
      </c>
      <c r="AA197" s="164"/>
      <c r="AB197" s="145">
        <f t="shared" si="65"/>
        <v>0</v>
      </c>
      <c r="AC197" s="145">
        <f>R197*F197</f>
        <v>0</v>
      </c>
      <c r="AD197" s="145">
        <f>(S197+T197+U197)*F197</f>
        <v>0</v>
      </c>
      <c r="AE197" s="145">
        <f>X197*F197</f>
        <v>0</v>
      </c>
      <c r="AF197" s="145">
        <f>Y197*F197</f>
        <v>0</v>
      </c>
      <c r="AG197" s="145">
        <f t="shared" si="67"/>
        <v>0</v>
      </c>
    </row>
    <row r="198" spans="1:33" s="135" customFormat="1" ht="12.75" customHeight="1">
      <c r="A198" s="140">
        <v>142</v>
      </c>
      <c r="B198" s="143" t="s">
        <v>630</v>
      </c>
      <c r="C198" s="143" t="s">
        <v>630</v>
      </c>
      <c r="D198" s="141" t="s">
        <v>631</v>
      </c>
      <c r="E198" s="140" t="s">
        <v>4</v>
      </c>
      <c r="F198" s="144">
        <v>4</v>
      </c>
      <c r="G198" s="145">
        <v>73.686499999999995</v>
      </c>
      <c r="H198" s="1">
        <f t="shared" si="89"/>
        <v>73.686499999999995</v>
      </c>
      <c r="I198" s="145"/>
      <c r="J198" s="145">
        <v>0.66300000000000003</v>
      </c>
      <c r="K198" s="164"/>
      <c r="L198" s="168"/>
      <c r="M198" s="168"/>
      <c r="N198" s="168"/>
      <c r="O198" s="168"/>
      <c r="P198" s="145">
        <f t="shared" si="59"/>
        <v>0</v>
      </c>
      <c r="Q198" s="145"/>
      <c r="R198" s="145">
        <f t="shared" si="60"/>
        <v>0</v>
      </c>
      <c r="S198" s="168"/>
      <c r="T198" s="168"/>
      <c r="U198" s="168"/>
      <c r="V198" s="145">
        <f t="shared" si="61"/>
        <v>0</v>
      </c>
      <c r="W198" s="145"/>
      <c r="X198" s="145">
        <f t="shared" si="62"/>
        <v>0</v>
      </c>
      <c r="Y198" s="145">
        <f t="shared" si="63"/>
        <v>0</v>
      </c>
      <c r="Z198" s="145">
        <f t="shared" si="64"/>
        <v>0</v>
      </c>
      <c r="AA198" s="164"/>
      <c r="AB198" s="145">
        <f t="shared" si="65"/>
        <v>0</v>
      </c>
      <c r="AC198" s="145">
        <f>R198*F198</f>
        <v>0</v>
      </c>
      <c r="AD198" s="145">
        <f>(S198+T198+U198)*F198</f>
        <v>0</v>
      </c>
      <c r="AE198" s="145">
        <f>X198*F198</f>
        <v>0</v>
      </c>
      <c r="AF198" s="145">
        <f>Y198*F198</f>
        <v>0</v>
      </c>
      <c r="AG198" s="145">
        <f t="shared" si="67"/>
        <v>0</v>
      </c>
    </row>
    <row r="199" spans="1:33" s="135" customFormat="1" ht="12.75" customHeight="1">
      <c r="A199" s="140">
        <v>143</v>
      </c>
      <c r="B199" s="143" t="s">
        <v>632</v>
      </c>
      <c r="C199" s="143" t="s">
        <v>632</v>
      </c>
      <c r="D199" s="141" t="s">
        <v>633</v>
      </c>
      <c r="E199" s="140" t="s">
        <v>4</v>
      </c>
      <c r="F199" s="144">
        <v>1</v>
      </c>
      <c r="G199" s="145">
        <v>152.66</v>
      </c>
      <c r="H199" s="1">
        <f t="shared" si="89"/>
        <v>152.66</v>
      </c>
      <c r="I199" s="145"/>
      <c r="J199" s="145">
        <v>1.3174999999999999</v>
      </c>
      <c r="K199" s="164"/>
      <c r="L199" s="168"/>
      <c r="M199" s="168"/>
      <c r="N199" s="168"/>
      <c r="O199" s="168"/>
      <c r="P199" s="145">
        <f t="shared" ref="P199:P262" si="90">SUM(L199:O199)</f>
        <v>0</v>
      </c>
      <c r="Q199" s="145"/>
      <c r="R199" s="145">
        <f t="shared" ref="R199:R261" si="91">L199*$L$3+M199*$M$3+N199*$N$3+O199*$O$3</f>
        <v>0</v>
      </c>
      <c r="S199" s="168"/>
      <c r="T199" s="168"/>
      <c r="U199" s="168"/>
      <c r="V199" s="145">
        <f t="shared" ref="V199:V261" si="92">SUM(R199:U199)</f>
        <v>0</v>
      </c>
      <c r="W199" s="145"/>
      <c r="X199" s="145">
        <f t="shared" ref="X199:X261" si="93">V199*$X$3</f>
        <v>0</v>
      </c>
      <c r="Y199" s="145">
        <f t="shared" ref="Y199:Y261" si="94">(V199+X199)*$Y$3</f>
        <v>0</v>
      </c>
      <c r="Z199" s="145">
        <f t="shared" ref="Z199:Z261" si="95">V199+X199+Y199</f>
        <v>0</v>
      </c>
      <c r="AA199" s="164"/>
      <c r="AB199" s="145">
        <f t="shared" ref="AB199:AB261" si="96">P199*F199</f>
        <v>0</v>
      </c>
      <c r="AC199" s="145">
        <f>R199*F199</f>
        <v>0</v>
      </c>
      <c r="AD199" s="145">
        <f>(S199+T199+U199)*F199</f>
        <v>0</v>
      </c>
      <c r="AE199" s="145">
        <f>X199*F199</f>
        <v>0</v>
      </c>
      <c r="AF199" s="145">
        <f>Y199*F199</f>
        <v>0</v>
      </c>
      <c r="AG199" s="145">
        <f t="shared" si="67"/>
        <v>0</v>
      </c>
    </row>
    <row r="200" spans="1:33" s="135" customFormat="1" ht="12.75" customHeight="1">
      <c r="A200" s="136"/>
      <c r="B200" s="143" t="s">
        <v>634</v>
      </c>
      <c r="C200" s="138"/>
      <c r="D200" s="141" t="s">
        <v>635</v>
      </c>
      <c r="E200" s="140" t="s">
        <v>202</v>
      </c>
      <c r="F200" s="141" t="s">
        <v>202</v>
      </c>
      <c r="G200" s="141"/>
      <c r="H200" s="141"/>
      <c r="I200" s="141"/>
      <c r="J200" s="145">
        <v>0</v>
      </c>
      <c r="K200" s="164"/>
      <c r="L200" s="145"/>
      <c r="M200" s="145"/>
      <c r="N200" s="145"/>
      <c r="O200" s="145"/>
      <c r="P200" s="145">
        <f t="shared" si="90"/>
        <v>0</v>
      </c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64"/>
      <c r="AB200" s="141"/>
      <c r="AC200" s="145"/>
      <c r="AD200" s="141"/>
      <c r="AE200" s="141"/>
      <c r="AF200" s="141"/>
      <c r="AG200" s="145"/>
    </row>
    <row r="201" spans="1:33" s="135" customFormat="1" ht="12.75" customHeight="1">
      <c r="A201" s="140">
        <v>144</v>
      </c>
      <c r="B201" s="143" t="s">
        <v>636</v>
      </c>
      <c r="C201" s="143" t="s">
        <v>636</v>
      </c>
      <c r="D201" s="141" t="s">
        <v>637</v>
      </c>
      <c r="E201" s="140" t="s">
        <v>4</v>
      </c>
      <c r="F201" s="144">
        <v>10</v>
      </c>
      <c r="G201" s="145">
        <v>24.403500000000001</v>
      </c>
      <c r="H201" s="1">
        <f t="shared" ref="H201:H202" si="97">G201*(1-$H$3)</f>
        <v>24.403500000000001</v>
      </c>
      <c r="I201" s="145"/>
      <c r="J201" s="145">
        <v>0.255</v>
      </c>
      <c r="K201" s="164"/>
      <c r="L201" s="168"/>
      <c r="M201" s="168"/>
      <c r="N201" s="168"/>
      <c r="O201" s="168"/>
      <c r="P201" s="145">
        <f t="shared" si="90"/>
        <v>0</v>
      </c>
      <c r="Q201" s="145"/>
      <c r="R201" s="145">
        <f t="shared" si="91"/>
        <v>0</v>
      </c>
      <c r="S201" s="168"/>
      <c r="T201" s="168"/>
      <c r="U201" s="168"/>
      <c r="V201" s="145">
        <f t="shared" si="92"/>
        <v>0</v>
      </c>
      <c r="W201" s="145"/>
      <c r="X201" s="145">
        <f t="shared" si="93"/>
        <v>0</v>
      </c>
      <c r="Y201" s="145">
        <f t="shared" si="94"/>
        <v>0</v>
      </c>
      <c r="Z201" s="145">
        <f t="shared" si="95"/>
        <v>0</v>
      </c>
      <c r="AA201" s="164"/>
      <c r="AB201" s="145">
        <f t="shared" si="96"/>
        <v>0</v>
      </c>
      <c r="AC201" s="145">
        <f>R201*F201</f>
        <v>0</v>
      </c>
      <c r="AD201" s="145">
        <f>(S201+T201+U201)*F201</f>
        <v>0</v>
      </c>
      <c r="AE201" s="145">
        <f>X201*F201</f>
        <v>0</v>
      </c>
      <c r="AF201" s="145">
        <f>Y201*F201</f>
        <v>0</v>
      </c>
      <c r="AG201" s="145">
        <f t="shared" ref="AG201:AG263" si="98">SUM(AC201:AF201)</f>
        <v>0</v>
      </c>
    </row>
    <row r="202" spans="1:33" s="135" customFormat="1" ht="12.75" customHeight="1">
      <c r="A202" s="140">
        <v>145</v>
      </c>
      <c r="B202" s="143" t="s">
        <v>638</v>
      </c>
      <c r="C202" s="143" t="s">
        <v>638</v>
      </c>
      <c r="D202" s="141" t="s">
        <v>639</v>
      </c>
      <c r="E202" s="140" t="s">
        <v>4</v>
      </c>
      <c r="F202" s="144">
        <v>2</v>
      </c>
      <c r="G202" s="145">
        <v>29.962499999999999</v>
      </c>
      <c r="H202" s="1">
        <f t="shared" si="97"/>
        <v>29.962499999999999</v>
      </c>
      <c r="I202" s="145"/>
      <c r="J202" s="145">
        <v>0.255</v>
      </c>
      <c r="K202" s="164"/>
      <c r="L202" s="168"/>
      <c r="M202" s="168"/>
      <c r="N202" s="168"/>
      <c r="O202" s="168"/>
      <c r="P202" s="145">
        <f t="shared" si="90"/>
        <v>0</v>
      </c>
      <c r="Q202" s="145"/>
      <c r="R202" s="145">
        <f t="shared" si="91"/>
        <v>0</v>
      </c>
      <c r="S202" s="168"/>
      <c r="T202" s="168"/>
      <c r="U202" s="168"/>
      <c r="V202" s="145">
        <f t="shared" si="92"/>
        <v>0</v>
      </c>
      <c r="W202" s="145"/>
      <c r="X202" s="145">
        <f t="shared" si="93"/>
        <v>0</v>
      </c>
      <c r="Y202" s="145">
        <f t="shared" si="94"/>
        <v>0</v>
      </c>
      <c r="Z202" s="145">
        <f t="shared" si="95"/>
        <v>0</v>
      </c>
      <c r="AA202" s="164"/>
      <c r="AB202" s="145">
        <f t="shared" si="96"/>
        <v>0</v>
      </c>
      <c r="AC202" s="145">
        <f>R202*F202</f>
        <v>0</v>
      </c>
      <c r="AD202" s="145">
        <f>(S202+T202+U202)*F202</f>
        <v>0</v>
      </c>
      <c r="AE202" s="145">
        <f>X202*F202</f>
        <v>0</v>
      </c>
      <c r="AF202" s="145">
        <f>Y202*F202</f>
        <v>0</v>
      </c>
      <c r="AG202" s="145">
        <f t="shared" si="98"/>
        <v>0</v>
      </c>
    </row>
    <row r="203" spans="1:33" s="135" customFormat="1" ht="12.75" customHeight="1">
      <c r="A203" s="136"/>
      <c r="B203" s="137" t="s">
        <v>640</v>
      </c>
      <c r="C203" s="138"/>
      <c r="D203" s="141" t="s">
        <v>641</v>
      </c>
      <c r="E203" s="140" t="s">
        <v>202</v>
      </c>
      <c r="F203" s="141" t="s">
        <v>202</v>
      </c>
      <c r="G203" s="141"/>
      <c r="H203" s="141"/>
      <c r="I203" s="141"/>
      <c r="J203" s="145">
        <v>0</v>
      </c>
      <c r="K203" s="164"/>
      <c r="L203" s="145"/>
      <c r="M203" s="145"/>
      <c r="N203" s="145"/>
      <c r="O203" s="145"/>
      <c r="P203" s="145">
        <f t="shared" si="90"/>
        <v>0</v>
      </c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64"/>
      <c r="AB203" s="141"/>
      <c r="AC203" s="145"/>
      <c r="AD203" s="141"/>
      <c r="AE203" s="141"/>
      <c r="AF203" s="141"/>
      <c r="AG203" s="145"/>
    </row>
    <row r="204" spans="1:33" s="135" customFormat="1" ht="12.75" customHeight="1">
      <c r="A204" s="140">
        <v>146</v>
      </c>
      <c r="B204" s="143" t="s">
        <v>642</v>
      </c>
      <c r="C204" s="143" t="s">
        <v>642</v>
      </c>
      <c r="D204" s="141" t="s">
        <v>643</v>
      </c>
      <c r="E204" s="140" t="s">
        <v>4</v>
      </c>
      <c r="F204" s="144">
        <v>2</v>
      </c>
      <c r="G204" s="145">
        <v>456.42450000000002</v>
      </c>
      <c r="H204" s="1">
        <f t="shared" ref="H204:H205" si="99">G204*(1-$H$3)</f>
        <v>456.42450000000002</v>
      </c>
      <c r="I204" s="145"/>
      <c r="J204" s="145">
        <v>1.2749999999999999</v>
      </c>
      <c r="K204" s="164"/>
      <c r="L204" s="168"/>
      <c r="M204" s="168"/>
      <c r="N204" s="168"/>
      <c r="O204" s="168"/>
      <c r="P204" s="145">
        <f t="shared" si="90"/>
        <v>0</v>
      </c>
      <c r="Q204" s="145"/>
      <c r="R204" s="145">
        <f t="shared" si="91"/>
        <v>0</v>
      </c>
      <c r="S204" s="168"/>
      <c r="T204" s="168"/>
      <c r="U204" s="168"/>
      <c r="V204" s="145">
        <f t="shared" si="92"/>
        <v>0</v>
      </c>
      <c r="W204" s="145"/>
      <c r="X204" s="145">
        <f t="shared" si="93"/>
        <v>0</v>
      </c>
      <c r="Y204" s="145">
        <f t="shared" si="94"/>
        <v>0</v>
      </c>
      <c r="Z204" s="145">
        <f t="shared" si="95"/>
        <v>0</v>
      </c>
      <c r="AA204" s="164"/>
      <c r="AB204" s="145">
        <f t="shared" si="96"/>
        <v>0</v>
      </c>
      <c r="AC204" s="145">
        <f>R204*F204</f>
        <v>0</v>
      </c>
      <c r="AD204" s="145">
        <f>(S204+T204+U204)*F204</f>
        <v>0</v>
      </c>
      <c r="AE204" s="145">
        <f>X204*F204</f>
        <v>0</v>
      </c>
      <c r="AF204" s="145">
        <f>Y204*F204</f>
        <v>0</v>
      </c>
      <c r="AG204" s="145">
        <f t="shared" si="98"/>
        <v>0</v>
      </c>
    </row>
    <row r="205" spans="1:33" s="135" customFormat="1" ht="12.75" customHeight="1">
      <c r="A205" s="140">
        <v>147</v>
      </c>
      <c r="B205" s="143" t="s">
        <v>644</v>
      </c>
      <c r="C205" s="143" t="s">
        <v>644</v>
      </c>
      <c r="D205" s="141" t="s">
        <v>645</v>
      </c>
      <c r="E205" s="140" t="s">
        <v>4</v>
      </c>
      <c r="F205" s="144">
        <v>2</v>
      </c>
      <c r="G205" s="145">
        <v>419.084</v>
      </c>
      <c r="H205" s="1">
        <f t="shared" si="99"/>
        <v>419.084</v>
      </c>
      <c r="I205" s="145"/>
      <c r="J205" s="145">
        <v>1.2749999999999999</v>
      </c>
      <c r="K205" s="164"/>
      <c r="L205" s="168"/>
      <c r="M205" s="168"/>
      <c r="N205" s="168"/>
      <c r="O205" s="168"/>
      <c r="P205" s="145">
        <f t="shared" si="90"/>
        <v>0</v>
      </c>
      <c r="Q205" s="145"/>
      <c r="R205" s="145">
        <f t="shared" si="91"/>
        <v>0</v>
      </c>
      <c r="S205" s="168"/>
      <c r="T205" s="168"/>
      <c r="U205" s="168"/>
      <c r="V205" s="145">
        <f t="shared" si="92"/>
        <v>0</v>
      </c>
      <c r="W205" s="145"/>
      <c r="X205" s="145">
        <f t="shared" si="93"/>
        <v>0</v>
      </c>
      <c r="Y205" s="145">
        <f t="shared" si="94"/>
        <v>0</v>
      </c>
      <c r="Z205" s="145">
        <f t="shared" si="95"/>
        <v>0</v>
      </c>
      <c r="AA205" s="164"/>
      <c r="AB205" s="145">
        <f t="shared" si="96"/>
        <v>0</v>
      </c>
      <c r="AC205" s="145">
        <f>R205*F205</f>
        <v>0</v>
      </c>
      <c r="AD205" s="145">
        <f>(S205+T205+U205)*F205</f>
        <v>0</v>
      </c>
      <c r="AE205" s="145">
        <f>X205*F205</f>
        <v>0</v>
      </c>
      <c r="AF205" s="145">
        <f>Y205*F205</f>
        <v>0</v>
      </c>
      <c r="AG205" s="145">
        <f t="shared" si="98"/>
        <v>0</v>
      </c>
    </row>
    <row r="206" spans="1:33" s="135" customFormat="1" ht="12.75" customHeight="1">
      <c r="A206" s="136"/>
      <c r="B206" s="137" t="s">
        <v>646</v>
      </c>
      <c r="C206" s="138"/>
      <c r="D206" s="141" t="s">
        <v>647</v>
      </c>
      <c r="E206" s="140" t="s">
        <v>202</v>
      </c>
      <c r="F206" s="141" t="s">
        <v>202</v>
      </c>
      <c r="G206" s="141"/>
      <c r="H206" s="141"/>
      <c r="I206" s="141"/>
      <c r="J206" s="145">
        <v>0</v>
      </c>
      <c r="K206" s="164"/>
      <c r="L206" s="145"/>
      <c r="M206" s="145"/>
      <c r="N206" s="145"/>
      <c r="O206" s="145"/>
      <c r="P206" s="145">
        <f t="shared" si="90"/>
        <v>0</v>
      </c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  <c r="AA206" s="164"/>
      <c r="AB206" s="141"/>
      <c r="AC206" s="145"/>
      <c r="AD206" s="141"/>
      <c r="AE206" s="141"/>
      <c r="AF206" s="141"/>
      <c r="AG206" s="145"/>
    </row>
    <row r="207" spans="1:33" s="135" customFormat="1" ht="12.75" customHeight="1">
      <c r="A207" s="140">
        <v>148</v>
      </c>
      <c r="B207" s="143" t="s">
        <v>648</v>
      </c>
      <c r="C207" s="143" t="s">
        <v>648</v>
      </c>
      <c r="D207" s="141" t="s">
        <v>649</v>
      </c>
      <c r="E207" s="140" t="s">
        <v>4</v>
      </c>
      <c r="F207" s="144">
        <v>1</v>
      </c>
      <c r="G207" s="145">
        <v>894.75250000000005</v>
      </c>
      <c r="H207" s="1">
        <f t="shared" ref="H207" si="100">G207*(1-$H$3)</f>
        <v>894.75250000000005</v>
      </c>
      <c r="I207" s="145"/>
      <c r="J207" s="145">
        <v>1.2749999999999999</v>
      </c>
      <c r="K207" s="164"/>
      <c r="L207" s="168"/>
      <c r="M207" s="168"/>
      <c r="N207" s="168"/>
      <c r="O207" s="168"/>
      <c r="P207" s="145">
        <f t="shared" si="90"/>
        <v>0</v>
      </c>
      <c r="Q207" s="145"/>
      <c r="R207" s="145">
        <f t="shared" si="91"/>
        <v>0</v>
      </c>
      <c r="S207" s="168"/>
      <c r="T207" s="168"/>
      <c r="U207" s="168"/>
      <c r="V207" s="145">
        <f t="shared" si="92"/>
        <v>0</v>
      </c>
      <c r="W207" s="145"/>
      <c r="X207" s="145">
        <f t="shared" si="93"/>
        <v>0</v>
      </c>
      <c r="Y207" s="145">
        <f t="shared" si="94"/>
        <v>0</v>
      </c>
      <c r="Z207" s="145">
        <f t="shared" si="95"/>
        <v>0</v>
      </c>
      <c r="AA207" s="164"/>
      <c r="AB207" s="145">
        <f t="shared" si="96"/>
        <v>0</v>
      </c>
      <c r="AC207" s="145">
        <f>R207*F207</f>
        <v>0</v>
      </c>
      <c r="AD207" s="145">
        <f>(S207+T207+U207)*F207</f>
        <v>0</v>
      </c>
      <c r="AE207" s="145">
        <f>X207*F207</f>
        <v>0</v>
      </c>
      <c r="AF207" s="145">
        <f>Y207*F207</f>
        <v>0</v>
      </c>
      <c r="AG207" s="145">
        <f t="shared" si="98"/>
        <v>0</v>
      </c>
    </row>
    <row r="208" spans="1:33" s="135" customFormat="1" ht="12.75" customHeight="1">
      <c r="A208" s="136"/>
      <c r="B208" s="137" t="s">
        <v>650</v>
      </c>
      <c r="C208" s="138"/>
      <c r="D208" s="141" t="s">
        <v>651</v>
      </c>
      <c r="E208" s="140" t="s">
        <v>202</v>
      </c>
      <c r="F208" s="141" t="s">
        <v>202</v>
      </c>
      <c r="G208" s="141"/>
      <c r="H208" s="141"/>
      <c r="I208" s="141"/>
      <c r="J208" s="145">
        <v>0</v>
      </c>
      <c r="K208" s="164"/>
      <c r="L208" s="145"/>
      <c r="M208" s="145"/>
      <c r="N208" s="145"/>
      <c r="O208" s="145"/>
      <c r="P208" s="145">
        <f t="shared" si="90"/>
        <v>0</v>
      </c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64"/>
      <c r="AB208" s="141"/>
      <c r="AC208" s="145"/>
      <c r="AD208" s="141"/>
      <c r="AE208" s="141"/>
      <c r="AF208" s="141"/>
      <c r="AG208" s="145"/>
    </row>
    <row r="209" spans="1:33" s="135" customFormat="1" ht="12.75" customHeight="1">
      <c r="A209" s="140">
        <v>149</v>
      </c>
      <c r="B209" s="143" t="s">
        <v>652</v>
      </c>
      <c r="C209" s="143" t="s">
        <v>652</v>
      </c>
      <c r="D209" s="141" t="s">
        <v>653</v>
      </c>
      <c r="E209" s="140" t="s">
        <v>4</v>
      </c>
      <c r="F209" s="144">
        <v>3</v>
      </c>
      <c r="G209" s="145">
        <v>185.99699999999999</v>
      </c>
      <c r="H209" s="1">
        <f t="shared" ref="H209:H210" si="101">G209*(1-$H$3)</f>
        <v>185.99699999999999</v>
      </c>
      <c r="I209" s="145"/>
      <c r="J209" s="145">
        <v>1.2749999999999999</v>
      </c>
      <c r="K209" s="164"/>
      <c r="L209" s="168"/>
      <c r="M209" s="168"/>
      <c r="N209" s="168"/>
      <c r="O209" s="168"/>
      <c r="P209" s="145">
        <f t="shared" si="90"/>
        <v>0</v>
      </c>
      <c r="Q209" s="145"/>
      <c r="R209" s="145">
        <f t="shared" si="91"/>
        <v>0</v>
      </c>
      <c r="S209" s="168"/>
      <c r="T209" s="168"/>
      <c r="U209" s="168"/>
      <c r="V209" s="145">
        <f t="shared" si="92"/>
        <v>0</v>
      </c>
      <c r="W209" s="145"/>
      <c r="X209" s="145">
        <f t="shared" si="93"/>
        <v>0</v>
      </c>
      <c r="Y209" s="145">
        <f t="shared" si="94"/>
        <v>0</v>
      </c>
      <c r="Z209" s="145">
        <f t="shared" si="95"/>
        <v>0</v>
      </c>
      <c r="AA209" s="164"/>
      <c r="AB209" s="145">
        <f t="shared" si="96"/>
        <v>0</v>
      </c>
      <c r="AC209" s="145">
        <f>R209*F209</f>
        <v>0</v>
      </c>
      <c r="AD209" s="145">
        <f>(S209+T209+U209)*F209</f>
        <v>0</v>
      </c>
      <c r="AE209" s="145">
        <f>X209*F209</f>
        <v>0</v>
      </c>
      <c r="AF209" s="145">
        <f>Y209*F209</f>
        <v>0</v>
      </c>
      <c r="AG209" s="145">
        <f t="shared" si="98"/>
        <v>0</v>
      </c>
    </row>
    <row r="210" spans="1:33" s="135" customFormat="1" ht="12.75" customHeight="1">
      <c r="A210" s="140">
        <v>150</v>
      </c>
      <c r="B210" s="143" t="s">
        <v>654</v>
      </c>
      <c r="C210" s="143" t="s">
        <v>654</v>
      </c>
      <c r="D210" s="141" t="s">
        <v>655</v>
      </c>
      <c r="E210" s="140" t="s">
        <v>4</v>
      </c>
      <c r="F210" s="144">
        <v>3</v>
      </c>
      <c r="G210" s="145">
        <v>178.041</v>
      </c>
      <c r="H210" s="1">
        <f t="shared" si="101"/>
        <v>178.041</v>
      </c>
      <c r="I210" s="145"/>
      <c r="J210" s="145">
        <v>0.42499999999999999</v>
      </c>
      <c r="K210" s="164"/>
      <c r="L210" s="168"/>
      <c r="M210" s="168"/>
      <c r="N210" s="168"/>
      <c r="O210" s="168"/>
      <c r="P210" s="145">
        <f t="shared" si="90"/>
        <v>0</v>
      </c>
      <c r="Q210" s="145"/>
      <c r="R210" s="145">
        <f t="shared" si="91"/>
        <v>0</v>
      </c>
      <c r="S210" s="168"/>
      <c r="T210" s="168"/>
      <c r="U210" s="168"/>
      <c r="V210" s="145">
        <f t="shared" si="92"/>
        <v>0</v>
      </c>
      <c r="W210" s="145"/>
      <c r="X210" s="145">
        <f t="shared" si="93"/>
        <v>0</v>
      </c>
      <c r="Y210" s="145">
        <f t="shared" si="94"/>
        <v>0</v>
      </c>
      <c r="Z210" s="145">
        <f t="shared" si="95"/>
        <v>0</v>
      </c>
      <c r="AA210" s="164"/>
      <c r="AB210" s="145">
        <f t="shared" si="96"/>
        <v>0</v>
      </c>
      <c r="AC210" s="145">
        <f>R210*F210</f>
        <v>0</v>
      </c>
      <c r="AD210" s="145">
        <f>(S210+T210+U210)*F210</f>
        <v>0</v>
      </c>
      <c r="AE210" s="145">
        <f>X210*F210</f>
        <v>0</v>
      </c>
      <c r="AF210" s="145">
        <f>Y210*F210</f>
        <v>0</v>
      </c>
      <c r="AG210" s="145">
        <f t="shared" si="98"/>
        <v>0</v>
      </c>
    </row>
    <row r="211" spans="1:33" s="135" customFormat="1" ht="12.75" customHeight="1">
      <c r="A211" s="136"/>
      <c r="B211" s="143" t="s">
        <v>656</v>
      </c>
      <c r="C211" s="138"/>
      <c r="D211" s="141" t="s">
        <v>657</v>
      </c>
      <c r="E211" s="140" t="s">
        <v>202</v>
      </c>
      <c r="F211" s="141" t="s">
        <v>202</v>
      </c>
      <c r="G211" s="141"/>
      <c r="H211" s="141"/>
      <c r="I211" s="141"/>
      <c r="J211" s="145">
        <v>0</v>
      </c>
      <c r="K211" s="164"/>
      <c r="L211" s="145"/>
      <c r="M211" s="145"/>
      <c r="N211" s="145"/>
      <c r="O211" s="145"/>
      <c r="P211" s="145">
        <f t="shared" si="90"/>
        <v>0</v>
      </c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64"/>
      <c r="AB211" s="141"/>
      <c r="AC211" s="145"/>
      <c r="AD211" s="141"/>
      <c r="AE211" s="141"/>
      <c r="AF211" s="141"/>
      <c r="AG211" s="145"/>
    </row>
    <row r="212" spans="1:33" s="135" customFormat="1" ht="12.75" customHeight="1">
      <c r="A212" s="140">
        <v>151</v>
      </c>
      <c r="B212" s="143" t="s">
        <v>658</v>
      </c>
      <c r="C212" s="143" t="s">
        <v>658</v>
      </c>
      <c r="D212" s="141" t="s">
        <v>659</v>
      </c>
      <c r="E212" s="140" t="s">
        <v>4</v>
      </c>
      <c r="F212" s="144">
        <v>2</v>
      </c>
      <c r="G212" s="145">
        <v>117.28299999999999</v>
      </c>
      <c r="H212" s="1">
        <f t="shared" ref="H212" si="102">G212*(1-$H$3)</f>
        <v>117.28299999999999</v>
      </c>
      <c r="I212" s="145"/>
      <c r="J212" s="145">
        <v>0.42499999999999999</v>
      </c>
      <c r="K212" s="164"/>
      <c r="L212" s="168"/>
      <c r="M212" s="168"/>
      <c r="N212" s="168"/>
      <c r="O212" s="168"/>
      <c r="P212" s="145">
        <f t="shared" si="90"/>
        <v>0</v>
      </c>
      <c r="Q212" s="145"/>
      <c r="R212" s="145">
        <f t="shared" si="91"/>
        <v>0</v>
      </c>
      <c r="S212" s="168"/>
      <c r="T212" s="168"/>
      <c r="U212" s="168"/>
      <c r="V212" s="145">
        <f t="shared" si="92"/>
        <v>0</v>
      </c>
      <c r="W212" s="145"/>
      <c r="X212" s="145">
        <f t="shared" si="93"/>
        <v>0</v>
      </c>
      <c r="Y212" s="145">
        <f t="shared" si="94"/>
        <v>0</v>
      </c>
      <c r="Z212" s="145">
        <f t="shared" si="95"/>
        <v>0</v>
      </c>
      <c r="AA212" s="164"/>
      <c r="AB212" s="145">
        <f t="shared" si="96"/>
        <v>0</v>
      </c>
      <c r="AC212" s="145">
        <f>R212*F212</f>
        <v>0</v>
      </c>
      <c r="AD212" s="145">
        <f>(S212+T212+U212)*F212</f>
        <v>0</v>
      </c>
      <c r="AE212" s="145">
        <f>X212*F212</f>
        <v>0</v>
      </c>
      <c r="AF212" s="145">
        <f>Y212*F212</f>
        <v>0</v>
      </c>
      <c r="AG212" s="145">
        <f t="shared" si="98"/>
        <v>0</v>
      </c>
    </row>
    <row r="213" spans="1:33" s="135" customFormat="1" ht="12.75" customHeight="1">
      <c r="A213" s="136"/>
      <c r="B213" s="143" t="s">
        <v>660</v>
      </c>
      <c r="C213" s="138"/>
      <c r="D213" s="141" t="s">
        <v>661</v>
      </c>
      <c r="E213" s="140" t="s">
        <v>202</v>
      </c>
      <c r="F213" s="141" t="s">
        <v>202</v>
      </c>
      <c r="G213" s="141"/>
      <c r="H213" s="141"/>
      <c r="I213" s="141"/>
      <c r="J213" s="145">
        <v>0</v>
      </c>
      <c r="K213" s="164"/>
      <c r="L213" s="145"/>
      <c r="M213" s="145"/>
      <c r="N213" s="145"/>
      <c r="O213" s="145"/>
      <c r="P213" s="145">
        <f t="shared" si="90"/>
        <v>0</v>
      </c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64"/>
      <c r="AB213" s="141"/>
      <c r="AC213" s="145"/>
      <c r="AD213" s="141"/>
      <c r="AE213" s="141"/>
      <c r="AF213" s="141"/>
      <c r="AG213" s="145"/>
    </row>
    <row r="214" spans="1:33" s="135" customFormat="1" ht="12.75" customHeight="1">
      <c r="A214" s="140">
        <v>152</v>
      </c>
      <c r="B214" s="143" t="s">
        <v>662</v>
      </c>
      <c r="C214" s="143" t="s">
        <v>662</v>
      </c>
      <c r="D214" s="141" t="s">
        <v>663</v>
      </c>
      <c r="E214" s="140" t="s">
        <v>4</v>
      </c>
      <c r="F214" s="144">
        <v>4</v>
      </c>
      <c r="G214" s="145">
        <v>106.7685</v>
      </c>
      <c r="H214" s="1">
        <f t="shared" ref="H214" si="103">G214*(1-$H$3)</f>
        <v>106.7685</v>
      </c>
      <c r="I214" s="145"/>
      <c r="J214" s="145">
        <v>0.85</v>
      </c>
      <c r="K214" s="164"/>
      <c r="L214" s="168"/>
      <c r="M214" s="168"/>
      <c r="N214" s="168"/>
      <c r="O214" s="168"/>
      <c r="P214" s="145">
        <f t="shared" si="90"/>
        <v>0</v>
      </c>
      <c r="Q214" s="145"/>
      <c r="R214" s="145">
        <f t="shared" si="91"/>
        <v>0</v>
      </c>
      <c r="S214" s="168"/>
      <c r="T214" s="168"/>
      <c r="U214" s="168"/>
      <c r="V214" s="145">
        <f t="shared" si="92"/>
        <v>0</v>
      </c>
      <c r="W214" s="145"/>
      <c r="X214" s="145">
        <f t="shared" si="93"/>
        <v>0</v>
      </c>
      <c r="Y214" s="145">
        <f t="shared" si="94"/>
        <v>0</v>
      </c>
      <c r="Z214" s="145">
        <f t="shared" si="95"/>
        <v>0</v>
      </c>
      <c r="AA214" s="164"/>
      <c r="AB214" s="145">
        <f t="shared" si="96"/>
        <v>0</v>
      </c>
      <c r="AC214" s="145">
        <f>R214*F214</f>
        <v>0</v>
      </c>
      <c r="AD214" s="145">
        <f>(S214+T214+U214)*F214</f>
        <v>0</v>
      </c>
      <c r="AE214" s="145">
        <f>X214*F214</f>
        <v>0</v>
      </c>
      <c r="AF214" s="145">
        <f>Y214*F214</f>
        <v>0</v>
      </c>
      <c r="AG214" s="145">
        <f t="shared" si="98"/>
        <v>0</v>
      </c>
    </row>
    <row r="215" spans="1:33" s="135" customFormat="1" ht="12.75" customHeight="1">
      <c r="A215" s="136"/>
      <c r="B215" s="143" t="s">
        <v>664</v>
      </c>
      <c r="C215" s="138"/>
      <c r="D215" s="141" t="s">
        <v>665</v>
      </c>
      <c r="E215" s="140" t="s">
        <v>202</v>
      </c>
      <c r="F215" s="141" t="s">
        <v>202</v>
      </c>
      <c r="G215" s="141"/>
      <c r="H215" s="141"/>
      <c r="I215" s="141"/>
      <c r="J215" s="145">
        <v>0</v>
      </c>
      <c r="K215" s="164"/>
      <c r="L215" s="145"/>
      <c r="M215" s="145"/>
      <c r="N215" s="145"/>
      <c r="O215" s="145"/>
      <c r="P215" s="145">
        <f t="shared" si="90"/>
        <v>0</v>
      </c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64"/>
      <c r="AB215" s="141"/>
      <c r="AC215" s="145"/>
      <c r="AD215" s="141"/>
      <c r="AE215" s="141"/>
      <c r="AF215" s="141"/>
      <c r="AG215" s="145"/>
    </row>
    <row r="216" spans="1:33" s="135" customFormat="1" ht="12.75" customHeight="1">
      <c r="A216" s="140">
        <v>153</v>
      </c>
      <c r="B216" s="143" t="s">
        <v>666</v>
      </c>
      <c r="C216" s="143" t="s">
        <v>666</v>
      </c>
      <c r="D216" s="141" t="s">
        <v>667</v>
      </c>
      <c r="E216" s="140" t="s">
        <v>4</v>
      </c>
      <c r="F216" s="144">
        <v>2</v>
      </c>
      <c r="G216" s="145">
        <v>52.572499999999998</v>
      </c>
      <c r="H216" s="1">
        <f t="shared" ref="H216" si="104">G216*(1-$H$3)</f>
        <v>52.572499999999998</v>
      </c>
      <c r="I216" s="145"/>
      <c r="J216" s="145">
        <v>0.29749999999999999</v>
      </c>
      <c r="K216" s="164"/>
      <c r="L216" s="168"/>
      <c r="M216" s="168"/>
      <c r="N216" s="168"/>
      <c r="O216" s="168"/>
      <c r="P216" s="145">
        <f t="shared" si="90"/>
        <v>0</v>
      </c>
      <c r="Q216" s="145"/>
      <c r="R216" s="145">
        <f t="shared" si="91"/>
        <v>0</v>
      </c>
      <c r="S216" s="168"/>
      <c r="T216" s="168"/>
      <c r="U216" s="168"/>
      <c r="V216" s="145">
        <f t="shared" si="92"/>
        <v>0</v>
      </c>
      <c r="W216" s="145"/>
      <c r="X216" s="145">
        <f t="shared" si="93"/>
        <v>0</v>
      </c>
      <c r="Y216" s="145">
        <f t="shared" si="94"/>
        <v>0</v>
      </c>
      <c r="Z216" s="145">
        <f t="shared" si="95"/>
        <v>0</v>
      </c>
      <c r="AA216" s="164"/>
      <c r="AB216" s="145">
        <f t="shared" si="96"/>
        <v>0</v>
      </c>
      <c r="AC216" s="145">
        <f>R216*F216</f>
        <v>0</v>
      </c>
      <c r="AD216" s="145">
        <f>(S216+T216+U216)*F216</f>
        <v>0</v>
      </c>
      <c r="AE216" s="145">
        <f>X216*F216</f>
        <v>0</v>
      </c>
      <c r="AF216" s="145">
        <f>Y216*F216</f>
        <v>0</v>
      </c>
      <c r="AG216" s="145">
        <f t="shared" si="98"/>
        <v>0</v>
      </c>
    </row>
    <row r="217" spans="1:33" s="135" customFormat="1" ht="12.75" customHeight="1">
      <c r="A217" s="136"/>
      <c r="B217" s="143" t="s">
        <v>668</v>
      </c>
      <c r="C217" s="138"/>
      <c r="D217" s="139" t="s">
        <v>669</v>
      </c>
      <c r="E217" s="140" t="s">
        <v>202</v>
      </c>
      <c r="F217" s="141" t="s">
        <v>202</v>
      </c>
      <c r="G217" s="141"/>
      <c r="H217" s="141"/>
      <c r="I217" s="141"/>
      <c r="J217" s="145">
        <v>0</v>
      </c>
      <c r="K217" s="164"/>
      <c r="L217" s="145"/>
      <c r="M217" s="145"/>
      <c r="N217" s="145"/>
      <c r="O217" s="145"/>
      <c r="P217" s="145">
        <f t="shared" si="90"/>
        <v>0</v>
      </c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64"/>
      <c r="AB217" s="141"/>
      <c r="AC217" s="145"/>
      <c r="AD217" s="141"/>
      <c r="AE217" s="141"/>
      <c r="AF217" s="141"/>
      <c r="AG217" s="145"/>
    </row>
    <row r="218" spans="1:33" s="135" customFormat="1" ht="12.75" customHeight="1">
      <c r="A218" s="140">
        <v>154</v>
      </c>
      <c r="B218" s="143" t="s">
        <v>670</v>
      </c>
      <c r="C218" s="143" t="s">
        <v>670</v>
      </c>
      <c r="D218" s="141" t="s">
        <v>671</v>
      </c>
      <c r="E218" s="140" t="s">
        <v>4</v>
      </c>
      <c r="F218" s="144">
        <v>4</v>
      </c>
      <c r="G218" s="145">
        <v>8.2620000000000005</v>
      </c>
      <c r="H218" s="1">
        <f t="shared" ref="H218" si="105">G218*(1-$H$3)</f>
        <v>8.2620000000000005</v>
      </c>
      <c r="I218" s="145"/>
      <c r="J218" s="145">
        <v>0.1275</v>
      </c>
      <c r="K218" s="164"/>
      <c r="L218" s="168"/>
      <c r="M218" s="168"/>
      <c r="N218" s="168"/>
      <c r="O218" s="168"/>
      <c r="P218" s="145">
        <f t="shared" si="90"/>
        <v>0</v>
      </c>
      <c r="Q218" s="145"/>
      <c r="R218" s="145">
        <f t="shared" si="91"/>
        <v>0</v>
      </c>
      <c r="S218" s="168"/>
      <c r="T218" s="168"/>
      <c r="U218" s="168"/>
      <c r="V218" s="145">
        <f t="shared" si="92"/>
        <v>0</v>
      </c>
      <c r="W218" s="145"/>
      <c r="X218" s="145">
        <f t="shared" si="93"/>
        <v>0</v>
      </c>
      <c r="Y218" s="145">
        <f t="shared" si="94"/>
        <v>0</v>
      </c>
      <c r="Z218" s="145">
        <f t="shared" si="95"/>
        <v>0</v>
      </c>
      <c r="AA218" s="164"/>
      <c r="AB218" s="145">
        <f t="shared" si="96"/>
        <v>0</v>
      </c>
      <c r="AC218" s="145">
        <f>R218*F218</f>
        <v>0</v>
      </c>
      <c r="AD218" s="145">
        <f>(S218+T218+U218)*F218</f>
        <v>0</v>
      </c>
      <c r="AE218" s="145">
        <f>X218*F218</f>
        <v>0</v>
      </c>
      <c r="AF218" s="145">
        <f>Y218*F218</f>
        <v>0</v>
      </c>
      <c r="AG218" s="145">
        <f t="shared" si="98"/>
        <v>0</v>
      </c>
    </row>
    <row r="219" spans="1:33" s="135" customFormat="1" ht="12.75" customHeight="1">
      <c r="A219" s="136"/>
      <c r="B219" s="143" t="s">
        <v>672</v>
      </c>
      <c r="C219" s="138"/>
      <c r="D219" s="139" t="s">
        <v>673</v>
      </c>
      <c r="E219" s="140" t="s">
        <v>202</v>
      </c>
      <c r="F219" s="141" t="s">
        <v>202</v>
      </c>
      <c r="G219" s="141"/>
      <c r="H219" s="141"/>
      <c r="I219" s="141"/>
      <c r="J219" s="145">
        <v>0</v>
      </c>
      <c r="K219" s="164"/>
      <c r="L219" s="145"/>
      <c r="M219" s="145"/>
      <c r="N219" s="145"/>
      <c r="O219" s="145"/>
      <c r="P219" s="145">
        <f t="shared" si="90"/>
        <v>0</v>
      </c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64"/>
      <c r="AB219" s="141"/>
      <c r="AC219" s="145"/>
      <c r="AD219" s="141"/>
      <c r="AE219" s="141"/>
      <c r="AF219" s="141"/>
      <c r="AG219" s="145"/>
    </row>
    <row r="220" spans="1:33" s="135" customFormat="1" ht="12.75" customHeight="1">
      <c r="A220" s="140">
        <v>155</v>
      </c>
      <c r="B220" s="143" t="s">
        <v>674</v>
      </c>
      <c r="C220" s="143" t="s">
        <v>674</v>
      </c>
      <c r="D220" s="141" t="s">
        <v>675</v>
      </c>
      <c r="E220" s="140" t="s">
        <v>4</v>
      </c>
      <c r="F220" s="144">
        <v>20</v>
      </c>
      <c r="G220" s="145">
        <v>13.26</v>
      </c>
      <c r="H220" s="1">
        <f t="shared" ref="H220" si="106">G220*(1-$H$3)</f>
        <v>13.26</v>
      </c>
      <c r="I220" s="145"/>
      <c r="J220" s="145">
        <v>0.17</v>
      </c>
      <c r="K220" s="164"/>
      <c r="L220" s="168"/>
      <c r="M220" s="168"/>
      <c r="N220" s="168"/>
      <c r="O220" s="168"/>
      <c r="P220" s="145">
        <f t="shared" si="90"/>
        <v>0</v>
      </c>
      <c r="Q220" s="145"/>
      <c r="R220" s="145">
        <f t="shared" si="91"/>
        <v>0</v>
      </c>
      <c r="S220" s="168"/>
      <c r="T220" s="168"/>
      <c r="U220" s="168"/>
      <c r="V220" s="145">
        <f t="shared" si="92"/>
        <v>0</v>
      </c>
      <c r="W220" s="145"/>
      <c r="X220" s="145">
        <f t="shared" si="93"/>
        <v>0</v>
      </c>
      <c r="Y220" s="145">
        <f t="shared" si="94"/>
        <v>0</v>
      </c>
      <c r="Z220" s="145">
        <f t="shared" si="95"/>
        <v>0</v>
      </c>
      <c r="AA220" s="164"/>
      <c r="AB220" s="145">
        <f t="shared" si="96"/>
        <v>0</v>
      </c>
      <c r="AC220" s="145">
        <f>R220*F220</f>
        <v>0</v>
      </c>
      <c r="AD220" s="145">
        <f>(S220+T220+U220)*F220</f>
        <v>0</v>
      </c>
      <c r="AE220" s="145">
        <f>X220*F220</f>
        <v>0</v>
      </c>
      <c r="AF220" s="145">
        <f>Y220*F220</f>
        <v>0</v>
      </c>
      <c r="AG220" s="145">
        <f t="shared" si="98"/>
        <v>0</v>
      </c>
    </row>
    <row r="221" spans="1:33" s="135" customFormat="1" ht="12.75" customHeight="1">
      <c r="A221" s="136"/>
      <c r="B221" s="143" t="s">
        <v>676</v>
      </c>
      <c r="C221" s="138"/>
      <c r="D221" s="141" t="s">
        <v>677</v>
      </c>
      <c r="E221" s="140" t="s">
        <v>202</v>
      </c>
      <c r="F221" s="141" t="s">
        <v>202</v>
      </c>
      <c r="G221" s="141"/>
      <c r="H221" s="141"/>
      <c r="I221" s="141"/>
      <c r="J221" s="145">
        <v>0</v>
      </c>
      <c r="K221" s="164"/>
      <c r="L221" s="145"/>
      <c r="M221" s="145"/>
      <c r="N221" s="145"/>
      <c r="O221" s="145"/>
      <c r="P221" s="145">
        <f t="shared" si="90"/>
        <v>0</v>
      </c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64"/>
      <c r="AB221" s="141"/>
      <c r="AC221" s="145"/>
      <c r="AD221" s="141"/>
      <c r="AE221" s="141"/>
      <c r="AF221" s="141"/>
      <c r="AG221" s="145"/>
    </row>
    <row r="222" spans="1:33" s="135" customFormat="1" ht="12.75" customHeight="1">
      <c r="A222" s="140">
        <v>156</v>
      </c>
      <c r="B222" s="143" t="s">
        <v>678</v>
      </c>
      <c r="C222" s="143" t="s">
        <v>678</v>
      </c>
      <c r="D222" s="141" t="s">
        <v>679</v>
      </c>
      <c r="E222" s="140" t="s">
        <v>4</v>
      </c>
      <c r="F222" s="144">
        <v>12</v>
      </c>
      <c r="G222" s="145">
        <v>14.161</v>
      </c>
      <c r="H222" s="1">
        <f t="shared" ref="H222" si="107">G222*(1-$H$3)</f>
        <v>14.161</v>
      </c>
      <c r="I222" s="145"/>
      <c r="J222" s="145">
        <v>0.17</v>
      </c>
      <c r="K222" s="164"/>
      <c r="L222" s="168"/>
      <c r="M222" s="168"/>
      <c r="N222" s="168"/>
      <c r="O222" s="168"/>
      <c r="P222" s="145">
        <f t="shared" si="90"/>
        <v>0</v>
      </c>
      <c r="Q222" s="145"/>
      <c r="R222" s="145">
        <f t="shared" si="91"/>
        <v>0</v>
      </c>
      <c r="S222" s="168"/>
      <c r="T222" s="168"/>
      <c r="U222" s="168"/>
      <c r="V222" s="145">
        <f t="shared" si="92"/>
        <v>0</v>
      </c>
      <c r="W222" s="145"/>
      <c r="X222" s="145">
        <f t="shared" si="93"/>
        <v>0</v>
      </c>
      <c r="Y222" s="145">
        <f t="shared" si="94"/>
        <v>0</v>
      </c>
      <c r="Z222" s="145">
        <f t="shared" si="95"/>
        <v>0</v>
      </c>
      <c r="AA222" s="164"/>
      <c r="AB222" s="145">
        <f t="shared" si="96"/>
        <v>0</v>
      </c>
      <c r="AC222" s="145">
        <f>R222*F222</f>
        <v>0</v>
      </c>
      <c r="AD222" s="145">
        <f>(S222+T222+U222)*F222</f>
        <v>0</v>
      </c>
      <c r="AE222" s="145">
        <f>X222*F222</f>
        <v>0</v>
      </c>
      <c r="AF222" s="145">
        <f>Y222*F222</f>
        <v>0</v>
      </c>
      <c r="AG222" s="145">
        <f t="shared" si="98"/>
        <v>0</v>
      </c>
    </row>
    <row r="223" spans="1:33" s="135" customFormat="1" ht="12.75" customHeight="1">
      <c r="A223" s="136"/>
      <c r="B223" s="137" t="s">
        <v>680</v>
      </c>
      <c r="C223" s="138"/>
      <c r="D223" s="139" t="s">
        <v>681</v>
      </c>
      <c r="E223" s="140" t="s">
        <v>202</v>
      </c>
      <c r="F223" s="141" t="s">
        <v>202</v>
      </c>
      <c r="G223" s="141"/>
      <c r="H223" s="141"/>
      <c r="I223" s="141"/>
      <c r="J223" s="145">
        <v>0</v>
      </c>
      <c r="K223" s="164"/>
      <c r="L223" s="145"/>
      <c r="M223" s="145"/>
      <c r="N223" s="145"/>
      <c r="O223" s="145"/>
      <c r="P223" s="145">
        <f t="shared" si="90"/>
        <v>0</v>
      </c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  <c r="AA223" s="164"/>
      <c r="AB223" s="141"/>
      <c r="AC223" s="145"/>
      <c r="AD223" s="141"/>
      <c r="AE223" s="141"/>
      <c r="AF223" s="141"/>
      <c r="AG223" s="145"/>
    </row>
    <row r="224" spans="1:33" s="135" customFormat="1" ht="12.75" customHeight="1">
      <c r="A224" s="140">
        <v>157</v>
      </c>
      <c r="B224" s="143" t="s">
        <v>682</v>
      </c>
      <c r="C224" s="143" t="s">
        <v>682</v>
      </c>
      <c r="D224" s="141" t="s">
        <v>683</v>
      </c>
      <c r="E224" s="140" t="s">
        <v>4</v>
      </c>
      <c r="F224" s="144">
        <v>3</v>
      </c>
      <c r="G224" s="145">
        <v>20.57</v>
      </c>
      <c r="H224" s="1">
        <f t="shared" ref="H224" si="108">G224*(1-$H$3)</f>
        <v>20.57</v>
      </c>
      <c r="I224" s="145"/>
      <c r="J224" s="145">
        <v>0.255</v>
      </c>
      <c r="K224" s="164"/>
      <c r="L224" s="168"/>
      <c r="M224" s="168"/>
      <c r="N224" s="168"/>
      <c r="O224" s="168"/>
      <c r="P224" s="145">
        <f t="shared" si="90"/>
        <v>0</v>
      </c>
      <c r="Q224" s="145"/>
      <c r="R224" s="145">
        <f t="shared" si="91"/>
        <v>0</v>
      </c>
      <c r="S224" s="168"/>
      <c r="T224" s="168"/>
      <c r="U224" s="168"/>
      <c r="V224" s="145">
        <f t="shared" si="92"/>
        <v>0</v>
      </c>
      <c r="W224" s="145"/>
      <c r="X224" s="145">
        <f t="shared" si="93"/>
        <v>0</v>
      </c>
      <c r="Y224" s="145">
        <f t="shared" si="94"/>
        <v>0</v>
      </c>
      <c r="Z224" s="145">
        <f t="shared" si="95"/>
        <v>0</v>
      </c>
      <c r="AA224" s="164"/>
      <c r="AB224" s="145">
        <f t="shared" si="96"/>
        <v>0</v>
      </c>
      <c r="AC224" s="145">
        <f>R224*F224</f>
        <v>0</v>
      </c>
      <c r="AD224" s="145">
        <f>(S224+T224+U224)*F224</f>
        <v>0</v>
      </c>
      <c r="AE224" s="145">
        <f>X224*F224</f>
        <v>0</v>
      </c>
      <c r="AF224" s="145">
        <f>Y224*F224</f>
        <v>0</v>
      </c>
      <c r="AG224" s="145">
        <f t="shared" si="98"/>
        <v>0</v>
      </c>
    </row>
    <row r="225" spans="1:33" s="135" customFormat="1" ht="12.75" customHeight="1">
      <c r="A225" s="136"/>
      <c r="B225" s="137" t="s">
        <v>684</v>
      </c>
      <c r="C225" s="138"/>
      <c r="D225" s="141" t="s">
        <v>685</v>
      </c>
      <c r="E225" s="140" t="s">
        <v>202</v>
      </c>
      <c r="F225" s="141" t="s">
        <v>202</v>
      </c>
      <c r="G225" s="141"/>
      <c r="H225" s="141"/>
      <c r="I225" s="141"/>
      <c r="J225" s="145">
        <v>0</v>
      </c>
      <c r="K225" s="164"/>
      <c r="L225" s="145"/>
      <c r="M225" s="145"/>
      <c r="N225" s="145"/>
      <c r="O225" s="145"/>
      <c r="P225" s="145">
        <f t="shared" si="90"/>
        <v>0</v>
      </c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  <c r="AA225" s="164"/>
      <c r="AB225" s="141"/>
      <c r="AC225" s="145"/>
      <c r="AD225" s="141"/>
      <c r="AE225" s="141"/>
      <c r="AF225" s="141"/>
      <c r="AG225" s="145"/>
    </row>
    <row r="226" spans="1:33" s="135" customFormat="1" ht="12.75" customHeight="1">
      <c r="A226" s="140">
        <v>158</v>
      </c>
      <c r="B226" s="143" t="s">
        <v>686</v>
      </c>
      <c r="C226" s="143" t="s">
        <v>686</v>
      </c>
      <c r="D226" s="141" t="s">
        <v>687</v>
      </c>
      <c r="E226" s="140" t="s">
        <v>4</v>
      </c>
      <c r="F226" s="144">
        <v>4</v>
      </c>
      <c r="G226" s="145">
        <v>51.569499999999998</v>
      </c>
      <c r="H226" s="1">
        <f t="shared" ref="H226:H233" si="109">G226*(1-$H$3)</f>
        <v>51.569499999999998</v>
      </c>
      <c r="I226" s="145"/>
      <c r="J226" s="145">
        <v>0.29749999999999999</v>
      </c>
      <c r="K226" s="164"/>
      <c r="L226" s="168"/>
      <c r="M226" s="168"/>
      <c r="N226" s="168"/>
      <c r="O226" s="168"/>
      <c r="P226" s="145">
        <f t="shared" si="90"/>
        <v>0</v>
      </c>
      <c r="Q226" s="145"/>
      <c r="R226" s="145">
        <f t="shared" si="91"/>
        <v>0</v>
      </c>
      <c r="S226" s="168"/>
      <c r="T226" s="168"/>
      <c r="U226" s="168"/>
      <c r="V226" s="145">
        <f t="shared" si="92"/>
        <v>0</v>
      </c>
      <c r="W226" s="145"/>
      <c r="X226" s="145">
        <f t="shared" si="93"/>
        <v>0</v>
      </c>
      <c r="Y226" s="145">
        <f t="shared" si="94"/>
        <v>0</v>
      </c>
      <c r="Z226" s="145">
        <f t="shared" si="95"/>
        <v>0</v>
      </c>
      <c r="AA226" s="164"/>
      <c r="AB226" s="145">
        <f t="shared" si="96"/>
        <v>0</v>
      </c>
      <c r="AC226" s="145">
        <f t="shared" ref="AC226:AC233" si="110">R226*F226</f>
        <v>0</v>
      </c>
      <c r="AD226" s="145">
        <f t="shared" ref="AD226:AD233" si="111">(S226+T226+U226)*F226</f>
        <v>0</v>
      </c>
      <c r="AE226" s="145">
        <f t="shared" ref="AE226:AE233" si="112">X226*F226</f>
        <v>0</v>
      </c>
      <c r="AF226" s="145">
        <f t="shared" ref="AF226:AF233" si="113">Y226*F226</f>
        <v>0</v>
      </c>
      <c r="AG226" s="145">
        <f t="shared" si="98"/>
        <v>0</v>
      </c>
    </row>
    <row r="227" spans="1:33" s="135" customFormat="1" ht="12.75" customHeight="1">
      <c r="A227" s="140">
        <v>159</v>
      </c>
      <c r="B227" s="143" t="s">
        <v>688</v>
      </c>
      <c r="C227" s="143" t="s">
        <v>688</v>
      </c>
      <c r="D227" s="141" t="s">
        <v>689</v>
      </c>
      <c r="E227" s="140" t="s">
        <v>4</v>
      </c>
      <c r="F227" s="144">
        <v>4</v>
      </c>
      <c r="G227" s="145">
        <v>58.794499999999999</v>
      </c>
      <c r="H227" s="1">
        <f t="shared" si="109"/>
        <v>58.794499999999999</v>
      </c>
      <c r="I227" s="145"/>
      <c r="J227" s="145">
        <v>0.42499999999999999</v>
      </c>
      <c r="K227" s="164"/>
      <c r="L227" s="168"/>
      <c r="M227" s="168"/>
      <c r="N227" s="168"/>
      <c r="O227" s="168"/>
      <c r="P227" s="145">
        <f t="shared" si="90"/>
        <v>0</v>
      </c>
      <c r="Q227" s="145"/>
      <c r="R227" s="145">
        <f t="shared" si="91"/>
        <v>0</v>
      </c>
      <c r="S227" s="168"/>
      <c r="T227" s="168"/>
      <c r="U227" s="168"/>
      <c r="V227" s="145">
        <f t="shared" si="92"/>
        <v>0</v>
      </c>
      <c r="W227" s="145"/>
      <c r="X227" s="145">
        <f t="shared" si="93"/>
        <v>0</v>
      </c>
      <c r="Y227" s="145">
        <f t="shared" si="94"/>
        <v>0</v>
      </c>
      <c r="Z227" s="145">
        <f t="shared" si="95"/>
        <v>0</v>
      </c>
      <c r="AA227" s="164"/>
      <c r="AB227" s="145">
        <f t="shared" si="96"/>
        <v>0</v>
      </c>
      <c r="AC227" s="145">
        <f t="shared" si="110"/>
        <v>0</v>
      </c>
      <c r="AD227" s="145">
        <f t="shared" si="111"/>
        <v>0</v>
      </c>
      <c r="AE227" s="145">
        <f t="shared" si="112"/>
        <v>0</v>
      </c>
      <c r="AF227" s="145">
        <f t="shared" si="113"/>
        <v>0</v>
      </c>
      <c r="AG227" s="145">
        <f t="shared" si="98"/>
        <v>0</v>
      </c>
    </row>
    <row r="228" spans="1:33" s="135" customFormat="1" ht="12.75" customHeight="1">
      <c r="A228" s="140">
        <v>160</v>
      </c>
      <c r="B228" s="143" t="s">
        <v>690</v>
      </c>
      <c r="C228" s="143" t="s">
        <v>690</v>
      </c>
      <c r="D228" s="141" t="s">
        <v>691</v>
      </c>
      <c r="E228" s="140" t="s">
        <v>4</v>
      </c>
      <c r="F228" s="144">
        <v>1</v>
      </c>
      <c r="G228" s="145">
        <v>117.72499999999999</v>
      </c>
      <c r="H228" s="1">
        <f t="shared" si="109"/>
        <v>117.72499999999999</v>
      </c>
      <c r="I228" s="145"/>
      <c r="J228" s="145">
        <v>0.55249999999999999</v>
      </c>
      <c r="K228" s="164"/>
      <c r="L228" s="168"/>
      <c r="M228" s="168"/>
      <c r="N228" s="168"/>
      <c r="O228" s="168"/>
      <c r="P228" s="145">
        <f t="shared" si="90"/>
        <v>0</v>
      </c>
      <c r="Q228" s="145"/>
      <c r="R228" s="145">
        <f t="shared" si="91"/>
        <v>0</v>
      </c>
      <c r="S228" s="168"/>
      <c r="T228" s="168"/>
      <c r="U228" s="168"/>
      <c r="V228" s="145">
        <f t="shared" si="92"/>
        <v>0</v>
      </c>
      <c r="W228" s="145"/>
      <c r="X228" s="145">
        <f t="shared" si="93"/>
        <v>0</v>
      </c>
      <c r="Y228" s="145">
        <f t="shared" si="94"/>
        <v>0</v>
      </c>
      <c r="Z228" s="145">
        <f t="shared" si="95"/>
        <v>0</v>
      </c>
      <c r="AA228" s="164"/>
      <c r="AB228" s="145">
        <f t="shared" si="96"/>
        <v>0</v>
      </c>
      <c r="AC228" s="145">
        <f t="shared" si="110"/>
        <v>0</v>
      </c>
      <c r="AD228" s="145">
        <f t="shared" si="111"/>
        <v>0</v>
      </c>
      <c r="AE228" s="145">
        <f t="shared" si="112"/>
        <v>0</v>
      </c>
      <c r="AF228" s="145">
        <f t="shared" si="113"/>
        <v>0</v>
      </c>
      <c r="AG228" s="145">
        <f t="shared" si="98"/>
        <v>0</v>
      </c>
    </row>
    <row r="229" spans="1:33" s="135" customFormat="1" ht="12.75" customHeight="1">
      <c r="A229" s="140">
        <v>161</v>
      </c>
      <c r="B229" s="143" t="s">
        <v>692</v>
      </c>
      <c r="C229" s="143" t="s">
        <v>692</v>
      </c>
      <c r="D229" s="141" t="s">
        <v>679</v>
      </c>
      <c r="E229" s="140" t="s">
        <v>4</v>
      </c>
      <c r="F229" s="144">
        <v>4</v>
      </c>
      <c r="G229" s="145">
        <v>26.910999999999998</v>
      </c>
      <c r="H229" s="1">
        <f t="shared" si="109"/>
        <v>26.910999999999998</v>
      </c>
      <c r="I229" s="145"/>
      <c r="J229" s="145">
        <v>0.153</v>
      </c>
      <c r="K229" s="164"/>
      <c r="L229" s="168"/>
      <c r="M229" s="168"/>
      <c r="N229" s="168"/>
      <c r="O229" s="168"/>
      <c r="P229" s="145">
        <f t="shared" si="90"/>
        <v>0</v>
      </c>
      <c r="Q229" s="145"/>
      <c r="R229" s="145">
        <f t="shared" si="91"/>
        <v>0</v>
      </c>
      <c r="S229" s="168"/>
      <c r="T229" s="168"/>
      <c r="U229" s="168"/>
      <c r="V229" s="145">
        <f t="shared" si="92"/>
        <v>0</v>
      </c>
      <c r="W229" s="145"/>
      <c r="X229" s="145">
        <f t="shared" si="93"/>
        <v>0</v>
      </c>
      <c r="Y229" s="145">
        <f t="shared" si="94"/>
        <v>0</v>
      </c>
      <c r="Z229" s="145">
        <f t="shared" si="95"/>
        <v>0</v>
      </c>
      <c r="AA229" s="164"/>
      <c r="AB229" s="145">
        <f t="shared" si="96"/>
        <v>0</v>
      </c>
      <c r="AC229" s="145">
        <f t="shared" si="110"/>
        <v>0</v>
      </c>
      <c r="AD229" s="145">
        <f t="shared" si="111"/>
        <v>0</v>
      </c>
      <c r="AE229" s="145">
        <f t="shared" si="112"/>
        <v>0</v>
      </c>
      <c r="AF229" s="145">
        <f t="shared" si="113"/>
        <v>0</v>
      </c>
      <c r="AG229" s="145">
        <f t="shared" si="98"/>
        <v>0</v>
      </c>
    </row>
    <row r="230" spans="1:33" s="135" customFormat="1" ht="12.75" customHeight="1">
      <c r="A230" s="140">
        <v>162</v>
      </c>
      <c r="B230" s="143" t="s">
        <v>693</v>
      </c>
      <c r="C230" s="143" t="s">
        <v>693</v>
      </c>
      <c r="D230" s="141" t="s">
        <v>694</v>
      </c>
      <c r="E230" s="140" t="s">
        <v>4</v>
      </c>
      <c r="F230" s="144">
        <v>9</v>
      </c>
      <c r="G230" s="145">
        <v>29.5885</v>
      </c>
      <c r="H230" s="1">
        <f t="shared" si="109"/>
        <v>29.5885</v>
      </c>
      <c r="I230" s="145"/>
      <c r="J230" s="145">
        <v>0.21249999999999999</v>
      </c>
      <c r="K230" s="164"/>
      <c r="L230" s="168"/>
      <c r="M230" s="168"/>
      <c r="N230" s="168"/>
      <c r="O230" s="168"/>
      <c r="P230" s="145">
        <f t="shared" si="90"/>
        <v>0</v>
      </c>
      <c r="Q230" s="145"/>
      <c r="R230" s="145">
        <f t="shared" si="91"/>
        <v>0</v>
      </c>
      <c r="S230" s="168"/>
      <c r="T230" s="168"/>
      <c r="U230" s="168"/>
      <c r="V230" s="145">
        <f t="shared" si="92"/>
        <v>0</v>
      </c>
      <c r="W230" s="145"/>
      <c r="X230" s="145">
        <f t="shared" si="93"/>
        <v>0</v>
      </c>
      <c r="Y230" s="145">
        <f t="shared" si="94"/>
        <v>0</v>
      </c>
      <c r="Z230" s="145">
        <f t="shared" si="95"/>
        <v>0</v>
      </c>
      <c r="AA230" s="164"/>
      <c r="AB230" s="145">
        <f t="shared" si="96"/>
        <v>0</v>
      </c>
      <c r="AC230" s="145">
        <f t="shared" si="110"/>
        <v>0</v>
      </c>
      <c r="AD230" s="145">
        <f t="shared" si="111"/>
        <v>0</v>
      </c>
      <c r="AE230" s="145">
        <f t="shared" si="112"/>
        <v>0</v>
      </c>
      <c r="AF230" s="145">
        <f t="shared" si="113"/>
        <v>0</v>
      </c>
      <c r="AG230" s="145">
        <f t="shared" si="98"/>
        <v>0</v>
      </c>
    </row>
    <row r="231" spans="1:33" s="135" customFormat="1" ht="12.75" customHeight="1">
      <c r="A231" s="140">
        <v>163</v>
      </c>
      <c r="B231" s="143" t="s">
        <v>695</v>
      </c>
      <c r="C231" s="143" t="s">
        <v>695</v>
      </c>
      <c r="D231" s="141" t="s">
        <v>696</v>
      </c>
      <c r="E231" s="140" t="s">
        <v>4</v>
      </c>
      <c r="F231" s="144">
        <v>1</v>
      </c>
      <c r="G231" s="145">
        <v>31.730499999999999</v>
      </c>
      <c r="H231" s="1">
        <f t="shared" si="109"/>
        <v>31.730499999999999</v>
      </c>
      <c r="I231" s="145"/>
      <c r="J231" s="145">
        <v>0.23800000000000002</v>
      </c>
      <c r="K231" s="164"/>
      <c r="L231" s="168"/>
      <c r="M231" s="168"/>
      <c r="N231" s="168"/>
      <c r="O231" s="168"/>
      <c r="P231" s="145">
        <f t="shared" si="90"/>
        <v>0</v>
      </c>
      <c r="Q231" s="145"/>
      <c r="R231" s="145">
        <f t="shared" si="91"/>
        <v>0</v>
      </c>
      <c r="S231" s="168"/>
      <c r="T231" s="168"/>
      <c r="U231" s="168"/>
      <c r="V231" s="145">
        <f t="shared" si="92"/>
        <v>0</v>
      </c>
      <c r="W231" s="145"/>
      <c r="X231" s="145">
        <f t="shared" si="93"/>
        <v>0</v>
      </c>
      <c r="Y231" s="145">
        <f t="shared" si="94"/>
        <v>0</v>
      </c>
      <c r="Z231" s="145">
        <f t="shared" si="95"/>
        <v>0</v>
      </c>
      <c r="AA231" s="164"/>
      <c r="AB231" s="145">
        <f t="shared" si="96"/>
        <v>0</v>
      </c>
      <c r="AC231" s="145">
        <f t="shared" si="110"/>
        <v>0</v>
      </c>
      <c r="AD231" s="145">
        <f t="shared" si="111"/>
        <v>0</v>
      </c>
      <c r="AE231" s="145">
        <f t="shared" si="112"/>
        <v>0</v>
      </c>
      <c r="AF231" s="145">
        <f t="shared" si="113"/>
        <v>0</v>
      </c>
      <c r="AG231" s="145">
        <f t="shared" si="98"/>
        <v>0</v>
      </c>
    </row>
    <row r="232" spans="1:33" s="135" customFormat="1" ht="12.75" customHeight="1">
      <c r="A232" s="140">
        <v>164</v>
      </c>
      <c r="B232" s="143" t="s">
        <v>697</v>
      </c>
      <c r="C232" s="143" t="s">
        <v>697</v>
      </c>
      <c r="D232" s="141" t="s">
        <v>698</v>
      </c>
      <c r="E232" s="140" t="s">
        <v>4</v>
      </c>
      <c r="F232" s="144">
        <v>4</v>
      </c>
      <c r="G232" s="145">
        <v>35.802</v>
      </c>
      <c r="H232" s="1">
        <f t="shared" si="109"/>
        <v>35.802</v>
      </c>
      <c r="I232" s="145"/>
      <c r="J232" s="145">
        <v>0.14450000000000002</v>
      </c>
      <c r="K232" s="164"/>
      <c r="L232" s="168"/>
      <c r="M232" s="168"/>
      <c r="N232" s="168"/>
      <c r="O232" s="168"/>
      <c r="P232" s="145">
        <f t="shared" si="90"/>
        <v>0</v>
      </c>
      <c r="Q232" s="145"/>
      <c r="R232" s="145">
        <f t="shared" si="91"/>
        <v>0</v>
      </c>
      <c r="S232" s="168"/>
      <c r="T232" s="168"/>
      <c r="U232" s="168"/>
      <c r="V232" s="145">
        <f t="shared" si="92"/>
        <v>0</v>
      </c>
      <c r="W232" s="145"/>
      <c r="X232" s="145">
        <f t="shared" si="93"/>
        <v>0</v>
      </c>
      <c r="Y232" s="145">
        <f t="shared" si="94"/>
        <v>0</v>
      </c>
      <c r="Z232" s="145">
        <f t="shared" si="95"/>
        <v>0</v>
      </c>
      <c r="AA232" s="164"/>
      <c r="AB232" s="145">
        <f t="shared" si="96"/>
        <v>0</v>
      </c>
      <c r="AC232" s="145">
        <f t="shared" si="110"/>
        <v>0</v>
      </c>
      <c r="AD232" s="145">
        <f t="shared" si="111"/>
        <v>0</v>
      </c>
      <c r="AE232" s="145">
        <f t="shared" si="112"/>
        <v>0</v>
      </c>
      <c r="AF232" s="145">
        <f t="shared" si="113"/>
        <v>0</v>
      </c>
      <c r="AG232" s="145">
        <f t="shared" si="98"/>
        <v>0</v>
      </c>
    </row>
    <row r="233" spans="1:33" s="135" customFormat="1" ht="12.75" customHeight="1">
      <c r="A233" s="140">
        <v>165</v>
      </c>
      <c r="B233" s="143" t="s">
        <v>699</v>
      </c>
      <c r="C233" s="143" t="s">
        <v>699</v>
      </c>
      <c r="D233" s="141" t="s">
        <v>700</v>
      </c>
      <c r="E233" s="140" t="s">
        <v>4</v>
      </c>
      <c r="F233" s="144">
        <v>1</v>
      </c>
      <c r="G233" s="145">
        <v>41.088999999999999</v>
      </c>
      <c r="H233" s="1">
        <f t="shared" si="109"/>
        <v>41.088999999999999</v>
      </c>
      <c r="I233" s="145"/>
      <c r="J233" s="145">
        <v>0.255</v>
      </c>
      <c r="K233" s="164"/>
      <c r="L233" s="168"/>
      <c r="M233" s="168"/>
      <c r="N233" s="168"/>
      <c r="O233" s="168"/>
      <c r="P233" s="145">
        <f t="shared" si="90"/>
        <v>0</v>
      </c>
      <c r="Q233" s="145"/>
      <c r="R233" s="145">
        <f t="shared" si="91"/>
        <v>0</v>
      </c>
      <c r="S233" s="168"/>
      <c r="T233" s="168"/>
      <c r="U233" s="168"/>
      <c r="V233" s="145">
        <f t="shared" si="92"/>
        <v>0</v>
      </c>
      <c r="W233" s="145"/>
      <c r="X233" s="145">
        <f t="shared" si="93"/>
        <v>0</v>
      </c>
      <c r="Y233" s="145">
        <f t="shared" si="94"/>
        <v>0</v>
      </c>
      <c r="Z233" s="145">
        <f t="shared" si="95"/>
        <v>0</v>
      </c>
      <c r="AA233" s="164"/>
      <c r="AB233" s="145">
        <f t="shared" si="96"/>
        <v>0</v>
      </c>
      <c r="AC233" s="145">
        <f t="shared" si="110"/>
        <v>0</v>
      </c>
      <c r="AD233" s="145">
        <f t="shared" si="111"/>
        <v>0</v>
      </c>
      <c r="AE233" s="145">
        <f t="shared" si="112"/>
        <v>0</v>
      </c>
      <c r="AF233" s="145">
        <f t="shared" si="113"/>
        <v>0</v>
      </c>
      <c r="AG233" s="145">
        <f t="shared" si="98"/>
        <v>0</v>
      </c>
    </row>
    <row r="234" spans="1:33" s="135" customFormat="1" ht="12.75" customHeight="1">
      <c r="A234" s="136"/>
      <c r="B234" s="137" t="s">
        <v>701</v>
      </c>
      <c r="C234" s="138"/>
      <c r="D234" s="141" t="s">
        <v>702</v>
      </c>
      <c r="E234" s="140" t="s">
        <v>202</v>
      </c>
      <c r="F234" s="141" t="s">
        <v>202</v>
      </c>
      <c r="G234" s="141"/>
      <c r="H234" s="141"/>
      <c r="I234" s="141"/>
      <c r="J234" s="145">
        <v>0</v>
      </c>
      <c r="K234" s="164"/>
      <c r="L234" s="145"/>
      <c r="M234" s="145"/>
      <c r="N234" s="145"/>
      <c r="O234" s="145"/>
      <c r="P234" s="145">
        <f t="shared" si="90"/>
        <v>0</v>
      </c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  <c r="AA234" s="164"/>
      <c r="AB234" s="141"/>
      <c r="AC234" s="145"/>
      <c r="AD234" s="141"/>
      <c r="AE234" s="141"/>
      <c r="AF234" s="141"/>
      <c r="AG234" s="145"/>
    </row>
    <row r="235" spans="1:33" s="135" customFormat="1" ht="12.75" customHeight="1">
      <c r="A235" s="140">
        <v>166</v>
      </c>
      <c r="B235" s="143" t="s">
        <v>703</v>
      </c>
      <c r="C235" s="143" t="s">
        <v>703</v>
      </c>
      <c r="D235" s="141" t="s">
        <v>704</v>
      </c>
      <c r="E235" s="140" t="s">
        <v>4</v>
      </c>
      <c r="F235" s="144">
        <v>6</v>
      </c>
      <c r="G235" s="145">
        <v>29.324999999999999</v>
      </c>
      <c r="H235" s="1">
        <f t="shared" ref="H235:H236" si="114">G235*(1-$H$3)</f>
        <v>29.324999999999999</v>
      </c>
      <c r="I235" s="145"/>
      <c r="J235" s="145">
        <v>0.29749999999999999</v>
      </c>
      <c r="K235" s="164"/>
      <c r="L235" s="168"/>
      <c r="M235" s="168"/>
      <c r="N235" s="168"/>
      <c r="O235" s="168"/>
      <c r="P235" s="145">
        <f t="shared" si="90"/>
        <v>0</v>
      </c>
      <c r="Q235" s="145"/>
      <c r="R235" s="145">
        <f t="shared" si="91"/>
        <v>0</v>
      </c>
      <c r="S235" s="168"/>
      <c r="T235" s="168"/>
      <c r="U235" s="168"/>
      <c r="V235" s="145">
        <f t="shared" si="92"/>
        <v>0</v>
      </c>
      <c r="W235" s="145"/>
      <c r="X235" s="145">
        <f t="shared" si="93"/>
        <v>0</v>
      </c>
      <c r="Y235" s="145">
        <f t="shared" si="94"/>
        <v>0</v>
      </c>
      <c r="Z235" s="145">
        <f t="shared" si="95"/>
        <v>0</v>
      </c>
      <c r="AA235" s="164"/>
      <c r="AB235" s="145">
        <f t="shared" si="96"/>
        <v>0</v>
      </c>
      <c r="AC235" s="145">
        <f>R235*F235</f>
        <v>0</v>
      </c>
      <c r="AD235" s="145">
        <f>(S235+T235+U235)*F235</f>
        <v>0</v>
      </c>
      <c r="AE235" s="145">
        <f>X235*F235</f>
        <v>0</v>
      </c>
      <c r="AF235" s="145">
        <f>Y235*F235</f>
        <v>0</v>
      </c>
      <c r="AG235" s="145">
        <f t="shared" si="98"/>
        <v>0</v>
      </c>
    </row>
    <row r="236" spans="1:33" s="135" customFormat="1" ht="12.75" customHeight="1">
      <c r="A236" s="140">
        <v>167</v>
      </c>
      <c r="B236" s="143" t="s">
        <v>705</v>
      </c>
      <c r="C236" s="143" t="s">
        <v>705</v>
      </c>
      <c r="D236" s="141" t="s">
        <v>706</v>
      </c>
      <c r="E236" s="140" t="s">
        <v>4</v>
      </c>
      <c r="F236" s="144">
        <v>4</v>
      </c>
      <c r="G236" s="145">
        <v>48.739000000000004</v>
      </c>
      <c r="H236" s="1">
        <f t="shared" si="114"/>
        <v>48.739000000000004</v>
      </c>
      <c r="I236" s="145"/>
      <c r="J236" s="145">
        <v>0.29749999999999999</v>
      </c>
      <c r="K236" s="164"/>
      <c r="L236" s="168"/>
      <c r="M236" s="168"/>
      <c r="N236" s="168"/>
      <c r="O236" s="168"/>
      <c r="P236" s="145">
        <f t="shared" si="90"/>
        <v>0</v>
      </c>
      <c r="Q236" s="145"/>
      <c r="R236" s="145">
        <f t="shared" si="91"/>
        <v>0</v>
      </c>
      <c r="S236" s="168"/>
      <c r="T236" s="168"/>
      <c r="U236" s="168"/>
      <c r="V236" s="145">
        <f t="shared" si="92"/>
        <v>0</v>
      </c>
      <c r="W236" s="145"/>
      <c r="X236" s="145">
        <f t="shared" si="93"/>
        <v>0</v>
      </c>
      <c r="Y236" s="145">
        <f t="shared" si="94"/>
        <v>0</v>
      </c>
      <c r="Z236" s="145">
        <f t="shared" si="95"/>
        <v>0</v>
      </c>
      <c r="AA236" s="164"/>
      <c r="AB236" s="145">
        <f t="shared" si="96"/>
        <v>0</v>
      </c>
      <c r="AC236" s="145">
        <f>R236*F236</f>
        <v>0</v>
      </c>
      <c r="AD236" s="145">
        <f>(S236+T236+U236)*F236</f>
        <v>0</v>
      </c>
      <c r="AE236" s="145">
        <f>X236*F236</f>
        <v>0</v>
      </c>
      <c r="AF236" s="145">
        <f>Y236*F236</f>
        <v>0</v>
      </c>
      <c r="AG236" s="145">
        <f t="shared" si="98"/>
        <v>0</v>
      </c>
    </row>
    <row r="237" spans="1:33" s="135" customFormat="1" ht="12.75" customHeight="1">
      <c r="A237" s="136"/>
      <c r="B237" s="137" t="s">
        <v>707</v>
      </c>
      <c r="C237" s="138"/>
      <c r="D237" s="141" t="s">
        <v>708</v>
      </c>
      <c r="E237" s="140" t="s">
        <v>202</v>
      </c>
      <c r="F237" s="141" t="s">
        <v>202</v>
      </c>
      <c r="G237" s="141"/>
      <c r="H237" s="141"/>
      <c r="I237" s="141"/>
      <c r="J237" s="145">
        <v>0</v>
      </c>
      <c r="K237" s="164"/>
      <c r="L237" s="145"/>
      <c r="M237" s="145"/>
      <c r="N237" s="145"/>
      <c r="O237" s="145"/>
      <c r="P237" s="145">
        <f t="shared" si="90"/>
        <v>0</v>
      </c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  <c r="AA237" s="164"/>
      <c r="AB237" s="141"/>
      <c r="AC237" s="145"/>
      <c r="AD237" s="141"/>
      <c r="AE237" s="141"/>
      <c r="AF237" s="141"/>
      <c r="AG237" s="145"/>
    </row>
    <row r="238" spans="1:33" s="135" customFormat="1" ht="12.75" customHeight="1">
      <c r="A238" s="140">
        <v>168</v>
      </c>
      <c r="B238" s="143" t="s">
        <v>709</v>
      </c>
      <c r="C238" s="143" t="s">
        <v>709</v>
      </c>
      <c r="D238" s="141" t="s">
        <v>710</v>
      </c>
      <c r="E238" s="140" t="s">
        <v>4</v>
      </c>
      <c r="F238" s="144">
        <v>11</v>
      </c>
      <c r="G238" s="145">
        <v>12.427</v>
      </c>
      <c r="H238" s="1">
        <f t="shared" ref="H238:H239" si="115">G238*(1-$H$3)</f>
        <v>12.427</v>
      </c>
      <c r="I238" s="145"/>
      <c r="J238" s="145">
        <v>8.5000000000000006E-2</v>
      </c>
      <c r="K238" s="164"/>
      <c r="L238" s="168"/>
      <c r="M238" s="168"/>
      <c r="N238" s="168"/>
      <c r="O238" s="168"/>
      <c r="P238" s="145">
        <f t="shared" si="90"/>
        <v>0</v>
      </c>
      <c r="Q238" s="145"/>
      <c r="R238" s="145">
        <f t="shared" si="91"/>
        <v>0</v>
      </c>
      <c r="S238" s="168"/>
      <c r="T238" s="168"/>
      <c r="U238" s="168"/>
      <c r="V238" s="145">
        <f t="shared" si="92"/>
        <v>0</v>
      </c>
      <c r="W238" s="145"/>
      <c r="X238" s="145">
        <f t="shared" si="93"/>
        <v>0</v>
      </c>
      <c r="Y238" s="145">
        <f t="shared" si="94"/>
        <v>0</v>
      </c>
      <c r="Z238" s="145">
        <f t="shared" si="95"/>
        <v>0</v>
      </c>
      <c r="AA238" s="164"/>
      <c r="AB238" s="145">
        <f t="shared" si="96"/>
        <v>0</v>
      </c>
      <c r="AC238" s="145">
        <f>R238*F238</f>
        <v>0</v>
      </c>
      <c r="AD238" s="145">
        <f>(S238+T238+U238)*F238</f>
        <v>0</v>
      </c>
      <c r="AE238" s="145">
        <f>X238*F238</f>
        <v>0</v>
      </c>
      <c r="AF238" s="145">
        <f>Y238*F238</f>
        <v>0</v>
      </c>
      <c r="AG238" s="145">
        <f t="shared" si="98"/>
        <v>0</v>
      </c>
    </row>
    <row r="239" spans="1:33" s="135" customFormat="1" ht="12.75" customHeight="1">
      <c r="A239" s="140">
        <v>169</v>
      </c>
      <c r="B239" s="143" t="s">
        <v>711</v>
      </c>
      <c r="C239" s="143" t="s">
        <v>711</v>
      </c>
      <c r="D239" s="141" t="s">
        <v>712</v>
      </c>
      <c r="E239" s="140" t="s">
        <v>4</v>
      </c>
      <c r="F239" s="144">
        <v>1</v>
      </c>
      <c r="G239" s="145">
        <v>17.288999999999998</v>
      </c>
      <c r="H239" s="1">
        <f t="shared" si="115"/>
        <v>17.288999999999998</v>
      </c>
      <c r="I239" s="145"/>
      <c r="J239" s="145">
        <v>0.29749999999999999</v>
      </c>
      <c r="K239" s="164"/>
      <c r="L239" s="168"/>
      <c r="M239" s="168"/>
      <c r="N239" s="168"/>
      <c r="O239" s="168"/>
      <c r="P239" s="145">
        <f t="shared" si="90"/>
        <v>0</v>
      </c>
      <c r="Q239" s="145"/>
      <c r="R239" s="145">
        <f t="shared" si="91"/>
        <v>0</v>
      </c>
      <c r="S239" s="168"/>
      <c r="T239" s="168"/>
      <c r="U239" s="168"/>
      <c r="V239" s="145">
        <f t="shared" si="92"/>
        <v>0</v>
      </c>
      <c r="W239" s="145"/>
      <c r="X239" s="145">
        <f t="shared" si="93"/>
        <v>0</v>
      </c>
      <c r="Y239" s="145">
        <f t="shared" si="94"/>
        <v>0</v>
      </c>
      <c r="Z239" s="145">
        <f t="shared" si="95"/>
        <v>0</v>
      </c>
      <c r="AA239" s="164"/>
      <c r="AB239" s="145">
        <f t="shared" si="96"/>
        <v>0</v>
      </c>
      <c r="AC239" s="145">
        <f>R239*F239</f>
        <v>0</v>
      </c>
      <c r="AD239" s="145">
        <f>(S239+T239+U239)*F239</f>
        <v>0</v>
      </c>
      <c r="AE239" s="145">
        <f>X239*F239</f>
        <v>0</v>
      </c>
      <c r="AF239" s="145">
        <f>Y239*F239</f>
        <v>0</v>
      </c>
      <c r="AG239" s="145">
        <f t="shared" si="98"/>
        <v>0</v>
      </c>
    </row>
    <row r="240" spans="1:33" s="135" customFormat="1" ht="12.75" customHeight="1">
      <c r="A240" s="136"/>
      <c r="B240" s="143" t="s">
        <v>713</v>
      </c>
      <c r="C240" s="138"/>
      <c r="D240" s="141" t="s">
        <v>714</v>
      </c>
      <c r="E240" s="140" t="s">
        <v>202</v>
      </c>
      <c r="F240" s="141" t="s">
        <v>202</v>
      </c>
      <c r="G240" s="141"/>
      <c r="H240" s="141"/>
      <c r="I240" s="141"/>
      <c r="J240" s="145">
        <v>0</v>
      </c>
      <c r="K240" s="164"/>
      <c r="L240" s="145"/>
      <c r="M240" s="145"/>
      <c r="N240" s="145"/>
      <c r="O240" s="145"/>
      <c r="P240" s="145">
        <f t="shared" si="90"/>
        <v>0</v>
      </c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64"/>
      <c r="AB240" s="141"/>
      <c r="AC240" s="145"/>
      <c r="AD240" s="141"/>
      <c r="AE240" s="141"/>
      <c r="AF240" s="141"/>
      <c r="AG240" s="145"/>
    </row>
    <row r="241" spans="1:33" s="135" customFormat="1" ht="12.75" customHeight="1">
      <c r="A241" s="140">
        <v>170</v>
      </c>
      <c r="B241" s="143" t="s">
        <v>715</v>
      </c>
      <c r="C241" s="143" t="s">
        <v>715</v>
      </c>
      <c r="D241" s="141" t="s">
        <v>716</v>
      </c>
      <c r="E241" s="140" t="s">
        <v>4</v>
      </c>
      <c r="F241" s="144">
        <v>6</v>
      </c>
      <c r="G241" s="145">
        <v>10.922499999999999</v>
      </c>
      <c r="H241" s="1">
        <f t="shared" ref="H241" si="116">G241*(1-$H$3)</f>
        <v>10.922499999999999</v>
      </c>
      <c r="I241" s="145"/>
      <c r="J241" s="145">
        <v>0.29749999999999999</v>
      </c>
      <c r="K241" s="164"/>
      <c r="L241" s="168"/>
      <c r="M241" s="168"/>
      <c r="N241" s="168"/>
      <c r="O241" s="168"/>
      <c r="P241" s="145">
        <f t="shared" si="90"/>
        <v>0</v>
      </c>
      <c r="Q241" s="145"/>
      <c r="R241" s="145">
        <f t="shared" si="91"/>
        <v>0</v>
      </c>
      <c r="S241" s="168"/>
      <c r="T241" s="168"/>
      <c r="U241" s="168"/>
      <c r="V241" s="145">
        <f t="shared" si="92"/>
        <v>0</v>
      </c>
      <c r="W241" s="145"/>
      <c r="X241" s="145">
        <f t="shared" si="93"/>
        <v>0</v>
      </c>
      <c r="Y241" s="145">
        <f t="shared" si="94"/>
        <v>0</v>
      </c>
      <c r="Z241" s="145">
        <f t="shared" si="95"/>
        <v>0</v>
      </c>
      <c r="AA241" s="164"/>
      <c r="AB241" s="145">
        <f t="shared" si="96"/>
        <v>0</v>
      </c>
      <c r="AC241" s="145">
        <f>R241*F241</f>
        <v>0</v>
      </c>
      <c r="AD241" s="145">
        <f>(S241+T241+U241)*F241</f>
        <v>0</v>
      </c>
      <c r="AE241" s="145">
        <f>X241*F241</f>
        <v>0</v>
      </c>
      <c r="AF241" s="145">
        <f>Y241*F241</f>
        <v>0</v>
      </c>
      <c r="AG241" s="145">
        <f t="shared" si="98"/>
        <v>0</v>
      </c>
    </row>
    <row r="242" spans="1:33" s="135" customFormat="1" ht="12.75" customHeight="1">
      <c r="A242" s="136"/>
      <c r="B242" s="137" t="s">
        <v>717</v>
      </c>
      <c r="C242" s="138"/>
      <c r="D242" s="141" t="s">
        <v>718</v>
      </c>
      <c r="E242" s="140" t="s">
        <v>202</v>
      </c>
      <c r="F242" s="141" t="s">
        <v>202</v>
      </c>
      <c r="G242" s="141"/>
      <c r="H242" s="141"/>
      <c r="I242" s="141"/>
      <c r="J242" s="145">
        <v>0</v>
      </c>
      <c r="K242" s="164"/>
      <c r="L242" s="145"/>
      <c r="M242" s="145"/>
      <c r="N242" s="145"/>
      <c r="O242" s="145"/>
      <c r="P242" s="145">
        <f t="shared" si="90"/>
        <v>0</v>
      </c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  <c r="AA242" s="164"/>
      <c r="AB242" s="141"/>
      <c r="AC242" s="145"/>
      <c r="AD242" s="141"/>
      <c r="AE242" s="141"/>
      <c r="AF242" s="141"/>
      <c r="AG242" s="145"/>
    </row>
    <row r="243" spans="1:33" s="135" customFormat="1" ht="12.75" customHeight="1">
      <c r="A243" s="140">
        <v>171</v>
      </c>
      <c r="B243" s="143" t="s">
        <v>719</v>
      </c>
      <c r="C243" s="143" t="s">
        <v>719</v>
      </c>
      <c r="D243" s="141" t="s">
        <v>720</v>
      </c>
      <c r="E243" s="140" t="s">
        <v>4</v>
      </c>
      <c r="F243" s="144">
        <v>3</v>
      </c>
      <c r="G243" s="145">
        <v>384.7525</v>
      </c>
      <c r="H243" s="1">
        <f t="shared" ref="H243" si="117">G243*(1-$H$3)</f>
        <v>384.7525</v>
      </c>
      <c r="I243" s="145"/>
      <c r="J243" s="145">
        <v>0.63749999999999996</v>
      </c>
      <c r="K243" s="164"/>
      <c r="L243" s="168"/>
      <c r="M243" s="168"/>
      <c r="N243" s="168"/>
      <c r="O243" s="168"/>
      <c r="P243" s="145">
        <f t="shared" si="90"/>
        <v>0</v>
      </c>
      <c r="Q243" s="145"/>
      <c r="R243" s="145">
        <f t="shared" si="91"/>
        <v>0</v>
      </c>
      <c r="S243" s="168"/>
      <c r="T243" s="168"/>
      <c r="U243" s="168"/>
      <c r="V243" s="145">
        <f t="shared" si="92"/>
        <v>0</v>
      </c>
      <c r="W243" s="145"/>
      <c r="X243" s="145">
        <f t="shared" si="93"/>
        <v>0</v>
      </c>
      <c r="Y243" s="145">
        <f t="shared" si="94"/>
        <v>0</v>
      </c>
      <c r="Z243" s="145">
        <f t="shared" si="95"/>
        <v>0</v>
      </c>
      <c r="AA243" s="164"/>
      <c r="AB243" s="145">
        <f t="shared" si="96"/>
        <v>0</v>
      </c>
      <c r="AC243" s="145">
        <f>R243*F243</f>
        <v>0</v>
      </c>
      <c r="AD243" s="145">
        <f>(S243+T243+U243)*F243</f>
        <v>0</v>
      </c>
      <c r="AE243" s="145">
        <f>X243*F243</f>
        <v>0</v>
      </c>
      <c r="AF243" s="145">
        <f>Y243*F243</f>
        <v>0</v>
      </c>
      <c r="AG243" s="145">
        <f t="shared" si="98"/>
        <v>0</v>
      </c>
    </row>
    <row r="244" spans="1:33" s="135" customFormat="1" ht="12.75" customHeight="1">
      <c r="A244" s="136"/>
      <c r="B244" s="143" t="s">
        <v>721</v>
      </c>
      <c r="C244" s="138"/>
      <c r="D244" s="141" t="s">
        <v>722</v>
      </c>
      <c r="E244" s="140" t="s">
        <v>202</v>
      </c>
      <c r="F244" s="141" t="s">
        <v>202</v>
      </c>
      <c r="G244" s="141"/>
      <c r="H244" s="141"/>
      <c r="I244" s="141"/>
      <c r="J244" s="145">
        <v>0</v>
      </c>
      <c r="K244" s="164"/>
      <c r="L244" s="145"/>
      <c r="M244" s="145"/>
      <c r="N244" s="145"/>
      <c r="O244" s="145"/>
      <c r="P244" s="145">
        <f t="shared" si="90"/>
        <v>0</v>
      </c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64"/>
      <c r="AB244" s="141"/>
      <c r="AC244" s="145"/>
      <c r="AD244" s="141"/>
      <c r="AE244" s="141"/>
      <c r="AF244" s="141"/>
      <c r="AG244" s="145"/>
    </row>
    <row r="245" spans="1:33" s="135" customFormat="1" ht="12.75" customHeight="1">
      <c r="A245" s="140">
        <v>172</v>
      </c>
      <c r="B245" s="143" t="s">
        <v>135</v>
      </c>
      <c r="C245" s="143" t="s">
        <v>135</v>
      </c>
      <c r="D245" s="141" t="s">
        <v>13</v>
      </c>
      <c r="E245" s="140" t="s">
        <v>4</v>
      </c>
      <c r="F245" s="144">
        <v>29</v>
      </c>
      <c r="G245" s="145">
        <v>28.866</v>
      </c>
      <c r="H245" s="1">
        <f t="shared" ref="H245:H247" si="118">G245*(1-$H$3)</f>
        <v>28.866</v>
      </c>
      <c r="I245" s="145"/>
      <c r="J245" s="145">
        <v>0.85</v>
      </c>
      <c r="K245" s="164"/>
      <c r="L245" s="168"/>
      <c r="M245" s="168"/>
      <c r="N245" s="168"/>
      <c r="O245" s="168"/>
      <c r="P245" s="148">
        <f t="shared" si="90"/>
        <v>0</v>
      </c>
      <c r="Q245" s="148"/>
      <c r="R245" s="145">
        <f t="shared" si="91"/>
        <v>0</v>
      </c>
      <c r="S245" s="168"/>
      <c r="T245" s="168"/>
      <c r="U245" s="168"/>
      <c r="V245" s="145">
        <f t="shared" si="92"/>
        <v>0</v>
      </c>
      <c r="W245" s="145"/>
      <c r="X245" s="145">
        <f t="shared" si="93"/>
        <v>0</v>
      </c>
      <c r="Y245" s="145">
        <f t="shared" si="94"/>
        <v>0</v>
      </c>
      <c r="Z245" s="145">
        <f t="shared" si="95"/>
        <v>0</v>
      </c>
      <c r="AA245" s="164"/>
      <c r="AB245" s="145">
        <f t="shared" si="96"/>
        <v>0</v>
      </c>
      <c r="AC245" s="145">
        <f>R245*F245</f>
        <v>0</v>
      </c>
      <c r="AD245" s="145">
        <f>(S245+T245+U245)*F245</f>
        <v>0</v>
      </c>
      <c r="AE245" s="145">
        <f>X245*F245</f>
        <v>0</v>
      </c>
      <c r="AF245" s="145">
        <f>Y245*F245</f>
        <v>0</v>
      </c>
      <c r="AG245" s="145">
        <f t="shared" si="98"/>
        <v>0</v>
      </c>
    </row>
    <row r="246" spans="1:33" s="135" customFormat="1" ht="12.75" customHeight="1">
      <c r="A246" s="140">
        <v>173</v>
      </c>
      <c r="B246" s="143" t="s">
        <v>136</v>
      </c>
      <c r="C246" s="143" t="s">
        <v>136</v>
      </c>
      <c r="D246" s="141" t="s">
        <v>14</v>
      </c>
      <c r="E246" s="140" t="s">
        <v>4</v>
      </c>
      <c r="F246" s="144">
        <v>41</v>
      </c>
      <c r="G246" s="145">
        <v>28.933999999999997</v>
      </c>
      <c r="H246" s="1">
        <f t="shared" si="118"/>
        <v>28.933999999999997</v>
      </c>
      <c r="I246" s="145"/>
      <c r="J246" s="145">
        <v>0.85</v>
      </c>
      <c r="K246" s="164"/>
      <c r="L246" s="168"/>
      <c r="M246" s="168"/>
      <c r="N246" s="168"/>
      <c r="O246" s="168"/>
      <c r="P246" s="145">
        <f t="shared" si="90"/>
        <v>0</v>
      </c>
      <c r="Q246" s="145"/>
      <c r="R246" s="145">
        <f t="shared" si="91"/>
        <v>0</v>
      </c>
      <c r="S246" s="168"/>
      <c r="T246" s="168"/>
      <c r="U246" s="168"/>
      <c r="V246" s="145">
        <f t="shared" si="92"/>
        <v>0</v>
      </c>
      <c r="W246" s="145"/>
      <c r="X246" s="145">
        <f t="shared" si="93"/>
        <v>0</v>
      </c>
      <c r="Y246" s="145">
        <f t="shared" si="94"/>
        <v>0</v>
      </c>
      <c r="Z246" s="145">
        <f t="shared" si="95"/>
        <v>0</v>
      </c>
      <c r="AA246" s="164"/>
      <c r="AB246" s="145">
        <f t="shared" si="96"/>
        <v>0</v>
      </c>
      <c r="AC246" s="145">
        <f>R246*F246</f>
        <v>0</v>
      </c>
      <c r="AD246" s="145">
        <f>(S246+T246+U246)*F246</f>
        <v>0</v>
      </c>
      <c r="AE246" s="145">
        <f>X246*F246</f>
        <v>0</v>
      </c>
      <c r="AF246" s="145">
        <f>Y246*F246</f>
        <v>0</v>
      </c>
      <c r="AG246" s="145">
        <f t="shared" si="98"/>
        <v>0</v>
      </c>
    </row>
    <row r="247" spans="1:33" s="135" customFormat="1" ht="12.75" customHeight="1">
      <c r="A247" s="140">
        <v>174</v>
      </c>
      <c r="B247" s="143" t="s">
        <v>723</v>
      </c>
      <c r="C247" s="143" t="s">
        <v>723</v>
      </c>
      <c r="D247" s="141" t="s">
        <v>724</v>
      </c>
      <c r="E247" s="140" t="s">
        <v>4</v>
      </c>
      <c r="F247" s="144">
        <v>6</v>
      </c>
      <c r="G247" s="145">
        <v>33.881</v>
      </c>
      <c r="H247" s="1">
        <f t="shared" si="118"/>
        <v>33.881</v>
      </c>
      <c r="I247" s="145"/>
      <c r="J247" s="145">
        <v>0.85</v>
      </c>
      <c r="K247" s="164"/>
      <c r="L247" s="168"/>
      <c r="M247" s="168"/>
      <c r="N247" s="168"/>
      <c r="O247" s="168"/>
      <c r="P247" s="145">
        <f t="shared" si="90"/>
        <v>0</v>
      </c>
      <c r="Q247" s="145"/>
      <c r="R247" s="145">
        <f t="shared" si="91"/>
        <v>0</v>
      </c>
      <c r="S247" s="168"/>
      <c r="T247" s="168"/>
      <c r="U247" s="168"/>
      <c r="V247" s="145">
        <f t="shared" si="92"/>
        <v>0</v>
      </c>
      <c r="W247" s="145"/>
      <c r="X247" s="145">
        <f t="shared" si="93"/>
        <v>0</v>
      </c>
      <c r="Y247" s="145">
        <f t="shared" si="94"/>
        <v>0</v>
      </c>
      <c r="Z247" s="145">
        <f t="shared" si="95"/>
        <v>0</v>
      </c>
      <c r="AA247" s="164"/>
      <c r="AB247" s="145">
        <f t="shared" si="96"/>
        <v>0</v>
      </c>
      <c r="AC247" s="145">
        <f>R247*F247</f>
        <v>0</v>
      </c>
      <c r="AD247" s="145">
        <f>(S247+T247+U247)*F247</f>
        <v>0</v>
      </c>
      <c r="AE247" s="145">
        <f>X247*F247</f>
        <v>0</v>
      </c>
      <c r="AF247" s="145">
        <f>Y247*F247</f>
        <v>0</v>
      </c>
      <c r="AG247" s="145">
        <f t="shared" si="98"/>
        <v>0</v>
      </c>
    </row>
    <row r="248" spans="1:33" s="135" customFormat="1" ht="12.75" customHeight="1">
      <c r="A248" s="136"/>
      <c r="B248" s="143" t="s">
        <v>725</v>
      </c>
      <c r="C248" s="138"/>
      <c r="D248" s="141" t="s">
        <v>726</v>
      </c>
      <c r="E248" s="140" t="s">
        <v>202</v>
      </c>
      <c r="F248" s="141" t="s">
        <v>202</v>
      </c>
      <c r="G248" s="141"/>
      <c r="H248" s="141"/>
      <c r="I248" s="141"/>
      <c r="J248" s="145">
        <v>0</v>
      </c>
      <c r="K248" s="164"/>
      <c r="L248" s="145"/>
      <c r="M248" s="145"/>
      <c r="N248" s="145"/>
      <c r="O248" s="145"/>
      <c r="P248" s="145">
        <f t="shared" si="90"/>
        <v>0</v>
      </c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64"/>
      <c r="AB248" s="141"/>
      <c r="AC248" s="145"/>
      <c r="AD248" s="141"/>
      <c r="AE248" s="141"/>
      <c r="AF248" s="141"/>
      <c r="AG248" s="145"/>
    </row>
    <row r="249" spans="1:33" s="135" customFormat="1" ht="12.75" customHeight="1">
      <c r="A249" s="140">
        <v>175</v>
      </c>
      <c r="B249" s="143" t="s">
        <v>727</v>
      </c>
      <c r="C249" s="143" t="s">
        <v>727</v>
      </c>
      <c r="D249" s="141" t="s">
        <v>728</v>
      </c>
      <c r="E249" s="140" t="s">
        <v>4</v>
      </c>
      <c r="F249" s="144">
        <v>172</v>
      </c>
      <c r="G249" s="145">
        <v>29.342000000000002</v>
      </c>
      <c r="H249" s="1">
        <f t="shared" ref="H249:H250" si="119">G249*(1-$H$3)</f>
        <v>29.342000000000002</v>
      </c>
      <c r="I249" s="145"/>
      <c r="J249" s="145">
        <v>0.76500000000000001</v>
      </c>
      <c r="K249" s="164"/>
      <c r="L249" s="168"/>
      <c r="M249" s="168"/>
      <c r="N249" s="168"/>
      <c r="O249" s="168"/>
      <c r="P249" s="145">
        <f t="shared" si="90"/>
        <v>0</v>
      </c>
      <c r="Q249" s="145"/>
      <c r="R249" s="145">
        <f t="shared" si="91"/>
        <v>0</v>
      </c>
      <c r="S249" s="168"/>
      <c r="T249" s="168"/>
      <c r="U249" s="168"/>
      <c r="V249" s="145">
        <f t="shared" si="92"/>
        <v>0</v>
      </c>
      <c r="W249" s="145"/>
      <c r="X249" s="145">
        <f t="shared" si="93"/>
        <v>0</v>
      </c>
      <c r="Y249" s="145">
        <f t="shared" si="94"/>
        <v>0</v>
      </c>
      <c r="Z249" s="145">
        <f t="shared" si="95"/>
        <v>0</v>
      </c>
      <c r="AA249" s="164"/>
      <c r="AB249" s="145">
        <f t="shared" si="96"/>
        <v>0</v>
      </c>
      <c r="AC249" s="145">
        <f>R249*F249</f>
        <v>0</v>
      </c>
      <c r="AD249" s="145">
        <f>(S249+T249+U249)*F249</f>
        <v>0</v>
      </c>
      <c r="AE249" s="145">
        <f>X249*F249</f>
        <v>0</v>
      </c>
      <c r="AF249" s="145">
        <f>Y249*F249</f>
        <v>0</v>
      </c>
      <c r="AG249" s="145">
        <f t="shared" si="98"/>
        <v>0</v>
      </c>
    </row>
    <row r="250" spans="1:33" s="135" customFormat="1" ht="12.75" customHeight="1">
      <c r="A250" s="140">
        <v>176</v>
      </c>
      <c r="B250" s="143" t="s">
        <v>729</v>
      </c>
      <c r="C250" s="143" t="s">
        <v>729</v>
      </c>
      <c r="D250" s="141" t="s">
        <v>730</v>
      </c>
      <c r="E250" s="140" t="s">
        <v>4</v>
      </c>
      <c r="F250" s="144">
        <v>124</v>
      </c>
      <c r="G250" s="145">
        <v>32.410499999999999</v>
      </c>
      <c r="H250" s="1">
        <f t="shared" si="119"/>
        <v>32.410499999999999</v>
      </c>
      <c r="I250" s="145"/>
      <c r="J250" s="145">
        <v>0.76500000000000001</v>
      </c>
      <c r="K250" s="164"/>
      <c r="L250" s="168"/>
      <c r="M250" s="168"/>
      <c r="N250" s="168"/>
      <c r="O250" s="168"/>
      <c r="P250" s="145">
        <f t="shared" si="90"/>
        <v>0</v>
      </c>
      <c r="Q250" s="145"/>
      <c r="R250" s="145">
        <f t="shared" si="91"/>
        <v>0</v>
      </c>
      <c r="S250" s="168"/>
      <c r="T250" s="168"/>
      <c r="U250" s="168"/>
      <c r="V250" s="145">
        <f t="shared" si="92"/>
        <v>0</v>
      </c>
      <c r="W250" s="145"/>
      <c r="X250" s="145">
        <f t="shared" si="93"/>
        <v>0</v>
      </c>
      <c r="Y250" s="145">
        <f t="shared" si="94"/>
        <v>0</v>
      </c>
      <c r="Z250" s="145">
        <f t="shared" si="95"/>
        <v>0</v>
      </c>
      <c r="AA250" s="164"/>
      <c r="AB250" s="145">
        <f t="shared" si="96"/>
        <v>0</v>
      </c>
      <c r="AC250" s="145">
        <f>R250*F250</f>
        <v>0</v>
      </c>
      <c r="AD250" s="145">
        <f>(S250+T250+U250)*F250</f>
        <v>0</v>
      </c>
      <c r="AE250" s="145">
        <f>X250*F250</f>
        <v>0</v>
      </c>
      <c r="AF250" s="145">
        <f>Y250*F250</f>
        <v>0</v>
      </c>
      <c r="AG250" s="145">
        <f t="shared" si="98"/>
        <v>0</v>
      </c>
    </row>
    <row r="251" spans="1:33" s="135" customFormat="1" ht="12.75" customHeight="1">
      <c r="A251" s="136"/>
      <c r="B251" s="143" t="s">
        <v>731</v>
      </c>
      <c r="C251" s="138"/>
      <c r="D251" s="141" t="s">
        <v>732</v>
      </c>
      <c r="E251" s="140" t="s">
        <v>202</v>
      </c>
      <c r="F251" s="141" t="s">
        <v>202</v>
      </c>
      <c r="G251" s="141"/>
      <c r="H251" s="141"/>
      <c r="I251" s="141"/>
      <c r="J251" s="145">
        <v>0</v>
      </c>
      <c r="K251" s="164"/>
      <c r="L251" s="145"/>
      <c r="M251" s="145"/>
      <c r="N251" s="145"/>
      <c r="O251" s="145"/>
      <c r="P251" s="145">
        <f t="shared" si="90"/>
        <v>0</v>
      </c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  <c r="AA251" s="164"/>
      <c r="AB251" s="141"/>
      <c r="AC251" s="145"/>
      <c r="AD251" s="141"/>
      <c r="AE251" s="141"/>
      <c r="AF251" s="141"/>
      <c r="AG251" s="145"/>
    </row>
    <row r="252" spans="1:33" s="135" customFormat="1" ht="12.75" customHeight="1">
      <c r="A252" s="140">
        <v>177</v>
      </c>
      <c r="B252" s="143" t="s">
        <v>733</v>
      </c>
      <c r="C252" s="143" t="s">
        <v>733</v>
      </c>
      <c r="D252" s="141" t="s">
        <v>734</v>
      </c>
      <c r="E252" s="140" t="s">
        <v>4</v>
      </c>
      <c r="F252" s="144">
        <v>5</v>
      </c>
      <c r="G252" s="145">
        <v>10.353</v>
      </c>
      <c r="H252" s="1">
        <f t="shared" ref="H252:H253" si="120">G252*(1-$H$3)</f>
        <v>10.353</v>
      </c>
      <c r="I252" s="145"/>
      <c r="J252" s="145">
        <v>0.21249999999999999</v>
      </c>
      <c r="K252" s="164"/>
      <c r="L252" s="168"/>
      <c r="M252" s="168"/>
      <c r="N252" s="168"/>
      <c r="O252" s="168"/>
      <c r="P252" s="145">
        <f t="shared" si="90"/>
        <v>0</v>
      </c>
      <c r="Q252" s="145"/>
      <c r="R252" s="145">
        <f t="shared" si="91"/>
        <v>0</v>
      </c>
      <c r="S252" s="168"/>
      <c r="T252" s="168"/>
      <c r="U252" s="168"/>
      <c r="V252" s="145">
        <f t="shared" si="92"/>
        <v>0</v>
      </c>
      <c r="W252" s="145"/>
      <c r="X252" s="145">
        <f t="shared" si="93"/>
        <v>0</v>
      </c>
      <c r="Y252" s="145">
        <f t="shared" si="94"/>
        <v>0</v>
      </c>
      <c r="Z252" s="145">
        <f t="shared" si="95"/>
        <v>0</v>
      </c>
      <c r="AA252" s="164"/>
      <c r="AB252" s="145">
        <f t="shared" si="96"/>
        <v>0</v>
      </c>
      <c r="AC252" s="145">
        <f>R252*F252</f>
        <v>0</v>
      </c>
      <c r="AD252" s="145">
        <f>(S252+T252+U252)*F252</f>
        <v>0</v>
      </c>
      <c r="AE252" s="145">
        <f>X252*F252</f>
        <v>0</v>
      </c>
      <c r="AF252" s="145">
        <f>Y252*F252</f>
        <v>0</v>
      </c>
      <c r="AG252" s="145">
        <f t="shared" si="98"/>
        <v>0</v>
      </c>
    </row>
    <row r="253" spans="1:33" s="135" customFormat="1" ht="12.75" customHeight="1">
      <c r="A253" s="140">
        <v>178</v>
      </c>
      <c r="B253" s="143" t="s">
        <v>735</v>
      </c>
      <c r="C253" s="143" t="s">
        <v>735</v>
      </c>
      <c r="D253" s="141" t="s">
        <v>736</v>
      </c>
      <c r="E253" s="140" t="s">
        <v>4</v>
      </c>
      <c r="F253" s="144">
        <v>2</v>
      </c>
      <c r="G253" s="145">
        <v>12.7585</v>
      </c>
      <c r="H253" s="1">
        <f t="shared" si="120"/>
        <v>12.7585</v>
      </c>
      <c r="I253" s="145"/>
      <c r="J253" s="145">
        <v>0.255</v>
      </c>
      <c r="K253" s="164"/>
      <c r="L253" s="168"/>
      <c r="M253" s="168"/>
      <c r="N253" s="168"/>
      <c r="O253" s="168"/>
      <c r="P253" s="145">
        <f t="shared" si="90"/>
        <v>0</v>
      </c>
      <c r="Q253" s="145"/>
      <c r="R253" s="145">
        <f t="shared" si="91"/>
        <v>0</v>
      </c>
      <c r="S253" s="168"/>
      <c r="T253" s="168"/>
      <c r="U253" s="168"/>
      <c r="V253" s="145">
        <f t="shared" si="92"/>
        <v>0</v>
      </c>
      <c r="W253" s="145"/>
      <c r="X253" s="145">
        <f t="shared" si="93"/>
        <v>0</v>
      </c>
      <c r="Y253" s="145">
        <f t="shared" si="94"/>
        <v>0</v>
      </c>
      <c r="Z253" s="145">
        <f t="shared" si="95"/>
        <v>0</v>
      </c>
      <c r="AA253" s="164"/>
      <c r="AB253" s="145">
        <f t="shared" si="96"/>
        <v>0</v>
      </c>
      <c r="AC253" s="145">
        <f>R253*F253</f>
        <v>0</v>
      </c>
      <c r="AD253" s="145">
        <f>(S253+T253+U253)*F253</f>
        <v>0</v>
      </c>
      <c r="AE253" s="145">
        <f>X253*F253</f>
        <v>0</v>
      </c>
      <c r="AF253" s="145">
        <f>Y253*F253</f>
        <v>0</v>
      </c>
      <c r="AG253" s="145">
        <f t="shared" si="98"/>
        <v>0</v>
      </c>
    </row>
    <row r="254" spans="1:33" s="135" customFormat="1" ht="12.75" customHeight="1">
      <c r="A254" s="136"/>
      <c r="B254" s="143" t="s">
        <v>737</v>
      </c>
      <c r="C254" s="138"/>
      <c r="D254" s="141" t="s">
        <v>738</v>
      </c>
      <c r="E254" s="140" t="s">
        <v>202</v>
      </c>
      <c r="F254" s="141" t="s">
        <v>202</v>
      </c>
      <c r="G254" s="141"/>
      <c r="H254" s="141"/>
      <c r="I254" s="141"/>
      <c r="J254" s="145">
        <v>0</v>
      </c>
      <c r="K254" s="164"/>
      <c r="L254" s="145"/>
      <c r="M254" s="145"/>
      <c r="N254" s="145"/>
      <c r="O254" s="145"/>
      <c r="P254" s="145">
        <f t="shared" si="90"/>
        <v>0</v>
      </c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  <c r="AA254" s="164"/>
      <c r="AB254" s="141"/>
      <c r="AC254" s="145"/>
      <c r="AD254" s="141"/>
      <c r="AE254" s="141"/>
      <c r="AF254" s="141"/>
      <c r="AG254" s="145"/>
    </row>
    <row r="255" spans="1:33" s="135" customFormat="1" ht="12.75" customHeight="1">
      <c r="A255" s="140">
        <v>179</v>
      </c>
      <c r="B255" s="143" t="s">
        <v>739</v>
      </c>
      <c r="C255" s="143" t="s">
        <v>739</v>
      </c>
      <c r="D255" s="141" t="s">
        <v>740</v>
      </c>
      <c r="E255" s="140" t="s">
        <v>4</v>
      </c>
      <c r="F255" s="144">
        <v>2</v>
      </c>
      <c r="G255" s="145">
        <v>60.298999999999999</v>
      </c>
      <c r="H255" s="1">
        <f t="shared" ref="H255" si="121">G255*(1-$H$3)</f>
        <v>60.298999999999999</v>
      </c>
      <c r="I255" s="145"/>
      <c r="J255" s="145">
        <v>0.49554999999999993</v>
      </c>
      <c r="K255" s="164"/>
      <c r="L255" s="168"/>
      <c r="M255" s="168"/>
      <c r="N255" s="168"/>
      <c r="O255" s="168"/>
      <c r="P255" s="145">
        <f t="shared" si="90"/>
        <v>0</v>
      </c>
      <c r="Q255" s="145"/>
      <c r="R255" s="145">
        <f t="shared" si="91"/>
        <v>0</v>
      </c>
      <c r="S255" s="168"/>
      <c r="T255" s="168"/>
      <c r="U255" s="168"/>
      <c r="V255" s="145">
        <f t="shared" si="92"/>
        <v>0</v>
      </c>
      <c r="W255" s="145"/>
      <c r="X255" s="145">
        <f t="shared" si="93"/>
        <v>0</v>
      </c>
      <c r="Y255" s="145">
        <f t="shared" si="94"/>
        <v>0</v>
      </c>
      <c r="Z255" s="145">
        <f t="shared" si="95"/>
        <v>0</v>
      </c>
      <c r="AA255" s="164"/>
      <c r="AB255" s="145">
        <f t="shared" si="96"/>
        <v>0</v>
      </c>
      <c r="AC255" s="145">
        <f>R255*F255</f>
        <v>0</v>
      </c>
      <c r="AD255" s="145">
        <f>(S255+T255+U255)*F255</f>
        <v>0</v>
      </c>
      <c r="AE255" s="145">
        <f>X255*F255</f>
        <v>0</v>
      </c>
      <c r="AF255" s="145">
        <f>Y255*F255</f>
        <v>0</v>
      </c>
      <c r="AG255" s="145">
        <f t="shared" si="98"/>
        <v>0</v>
      </c>
    </row>
    <row r="256" spans="1:33" s="135" customFormat="1" ht="12.75" customHeight="1">
      <c r="A256" s="136"/>
      <c r="B256" s="143" t="s">
        <v>741</v>
      </c>
      <c r="C256" s="138"/>
      <c r="D256" s="141" t="s">
        <v>742</v>
      </c>
      <c r="E256" s="140" t="s">
        <v>202</v>
      </c>
      <c r="F256" s="141" t="s">
        <v>202</v>
      </c>
      <c r="G256" s="141"/>
      <c r="H256" s="141"/>
      <c r="I256" s="141"/>
      <c r="J256" s="145">
        <v>0</v>
      </c>
      <c r="K256" s="164"/>
      <c r="L256" s="145"/>
      <c r="M256" s="145"/>
      <c r="N256" s="145"/>
      <c r="O256" s="145"/>
      <c r="P256" s="145">
        <f t="shared" si="90"/>
        <v>0</v>
      </c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  <c r="AA256" s="164"/>
      <c r="AB256" s="141"/>
      <c r="AC256" s="145"/>
      <c r="AD256" s="141"/>
      <c r="AE256" s="141"/>
      <c r="AF256" s="141"/>
      <c r="AG256" s="145"/>
    </row>
    <row r="257" spans="1:33" s="135" customFormat="1" ht="12.75" customHeight="1">
      <c r="A257" s="140">
        <v>180</v>
      </c>
      <c r="B257" s="143" t="s">
        <v>743</v>
      </c>
      <c r="C257" s="143" t="s">
        <v>743</v>
      </c>
      <c r="D257" s="141" t="s">
        <v>744</v>
      </c>
      <c r="E257" s="140" t="s">
        <v>4</v>
      </c>
      <c r="F257" s="144">
        <v>2</v>
      </c>
      <c r="G257" s="145">
        <v>41.641500000000001</v>
      </c>
      <c r="H257" s="1">
        <f t="shared" ref="H257:H258" si="122">G257*(1-$H$3)</f>
        <v>41.641500000000001</v>
      </c>
      <c r="I257" s="145"/>
      <c r="J257" s="145">
        <v>0.255</v>
      </c>
      <c r="K257" s="164"/>
      <c r="L257" s="168"/>
      <c r="M257" s="168"/>
      <c r="N257" s="168"/>
      <c r="O257" s="168"/>
      <c r="P257" s="145">
        <f t="shared" si="90"/>
        <v>0</v>
      </c>
      <c r="Q257" s="145"/>
      <c r="R257" s="145">
        <f t="shared" si="91"/>
        <v>0</v>
      </c>
      <c r="S257" s="168"/>
      <c r="T257" s="168"/>
      <c r="U257" s="168"/>
      <c r="V257" s="145">
        <f t="shared" si="92"/>
        <v>0</v>
      </c>
      <c r="W257" s="145"/>
      <c r="X257" s="145">
        <f t="shared" si="93"/>
        <v>0</v>
      </c>
      <c r="Y257" s="145">
        <f t="shared" si="94"/>
        <v>0</v>
      </c>
      <c r="Z257" s="145">
        <f t="shared" si="95"/>
        <v>0</v>
      </c>
      <c r="AA257" s="164"/>
      <c r="AB257" s="145">
        <f t="shared" si="96"/>
        <v>0</v>
      </c>
      <c r="AC257" s="145">
        <f>R257*F257</f>
        <v>0</v>
      </c>
      <c r="AD257" s="145">
        <f>(S257+T257+U257)*F257</f>
        <v>0</v>
      </c>
      <c r="AE257" s="145">
        <f>X257*F257</f>
        <v>0</v>
      </c>
      <c r="AF257" s="145">
        <f>Y257*F257</f>
        <v>0</v>
      </c>
      <c r="AG257" s="145">
        <f t="shared" si="98"/>
        <v>0</v>
      </c>
    </row>
    <row r="258" spans="1:33" s="135" customFormat="1" ht="12.75" customHeight="1">
      <c r="A258" s="140">
        <v>181</v>
      </c>
      <c r="B258" s="143" t="s">
        <v>745</v>
      </c>
      <c r="C258" s="143" t="s">
        <v>745</v>
      </c>
      <c r="D258" s="141" t="s">
        <v>746</v>
      </c>
      <c r="E258" s="140" t="s">
        <v>4</v>
      </c>
      <c r="F258" s="144">
        <v>2</v>
      </c>
      <c r="G258" s="145">
        <v>31.807000000000002</v>
      </c>
      <c r="H258" s="1">
        <f t="shared" si="122"/>
        <v>31.807000000000002</v>
      </c>
      <c r="I258" s="145"/>
      <c r="J258" s="145">
        <v>0.21249999999999999</v>
      </c>
      <c r="K258" s="164"/>
      <c r="L258" s="168"/>
      <c r="M258" s="168"/>
      <c r="N258" s="168"/>
      <c r="O258" s="168"/>
      <c r="P258" s="145">
        <f t="shared" si="90"/>
        <v>0</v>
      </c>
      <c r="Q258" s="145"/>
      <c r="R258" s="145">
        <f t="shared" si="91"/>
        <v>0</v>
      </c>
      <c r="S258" s="168"/>
      <c r="T258" s="168"/>
      <c r="U258" s="168"/>
      <c r="V258" s="145">
        <f t="shared" si="92"/>
        <v>0</v>
      </c>
      <c r="W258" s="145"/>
      <c r="X258" s="145">
        <f t="shared" si="93"/>
        <v>0</v>
      </c>
      <c r="Y258" s="145">
        <f t="shared" si="94"/>
        <v>0</v>
      </c>
      <c r="Z258" s="145">
        <f t="shared" si="95"/>
        <v>0</v>
      </c>
      <c r="AA258" s="164"/>
      <c r="AB258" s="145">
        <f t="shared" si="96"/>
        <v>0</v>
      </c>
      <c r="AC258" s="145">
        <f>R258*F258</f>
        <v>0</v>
      </c>
      <c r="AD258" s="145">
        <f>(S258+T258+U258)*F258</f>
        <v>0</v>
      </c>
      <c r="AE258" s="145">
        <f>X258*F258</f>
        <v>0</v>
      </c>
      <c r="AF258" s="145">
        <f>Y258*F258</f>
        <v>0</v>
      </c>
      <c r="AG258" s="145">
        <f t="shared" si="98"/>
        <v>0</v>
      </c>
    </row>
    <row r="259" spans="1:33" s="135" customFormat="1" ht="12.75" customHeight="1">
      <c r="A259" s="136"/>
      <c r="B259" s="143" t="s">
        <v>747</v>
      </c>
      <c r="C259" s="138"/>
      <c r="D259" s="141" t="s">
        <v>748</v>
      </c>
      <c r="E259" s="140" t="s">
        <v>202</v>
      </c>
      <c r="F259" s="141" t="s">
        <v>202</v>
      </c>
      <c r="G259" s="141"/>
      <c r="H259" s="141"/>
      <c r="I259" s="141"/>
      <c r="J259" s="145">
        <v>0</v>
      </c>
      <c r="K259" s="164"/>
      <c r="L259" s="145"/>
      <c r="M259" s="145"/>
      <c r="N259" s="145"/>
      <c r="O259" s="145"/>
      <c r="P259" s="145">
        <f t="shared" si="90"/>
        <v>0</v>
      </c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  <c r="AA259" s="164"/>
      <c r="AB259" s="141"/>
      <c r="AC259" s="145"/>
      <c r="AD259" s="141"/>
      <c r="AE259" s="141"/>
      <c r="AF259" s="141"/>
      <c r="AG259" s="145"/>
    </row>
    <row r="260" spans="1:33" s="135" customFormat="1" ht="12.75" customHeight="1">
      <c r="A260" s="140">
        <v>182</v>
      </c>
      <c r="B260" s="143" t="s">
        <v>749</v>
      </c>
      <c r="C260" s="143" t="s">
        <v>749</v>
      </c>
      <c r="D260" s="141" t="s">
        <v>750</v>
      </c>
      <c r="E260" s="140" t="s">
        <v>8</v>
      </c>
      <c r="F260" s="144">
        <v>2535</v>
      </c>
      <c r="G260" s="145">
        <v>2.363</v>
      </c>
      <c r="H260" s="1">
        <f t="shared" ref="H260:H261" si="123">G260*(1-$H$3)</f>
        <v>2.363</v>
      </c>
      <c r="I260" s="145"/>
      <c r="J260" s="145">
        <v>8.5000000000000006E-2</v>
      </c>
      <c r="K260" s="164"/>
      <c r="L260" s="168"/>
      <c r="M260" s="168"/>
      <c r="N260" s="168"/>
      <c r="O260" s="168"/>
      <c r="P260" s="145">
        <f t="shared" si="90"/>
        <v>0</v>
      </c>
      <c r="Q260" s="145"/>
      <c r="R260" s="145">
        <f t="shared" si="91"/>
        <v>0</v>
      </c>
      <c r="S260" s="168"/>
      <c r="T260" s="168"/>
      <c r="U260" s="168"/>
      <c r="V260" s="145">
        <f t="shared" si="92"/>
        <v>0</v>
      </c>
      <c r="W260" s="145"/>
      <c r="X260" s="145">
        <f t="shared" si="93"/>
        <v>0</v>
      </c>
      <c r="Y260" s="145">
        <f t="shared" si="94"/>
        <v>0</v>
      </c>
      <c r="Z260" s="145">
        <f t="shared" si="95"/>
        <v>0</v>
      </c>
      <c r="AA260" s="164"/>
      <c r="AB260" s="145">
        <f t="shared" si="96"/>
        <v>0</v>
      </c>
      <c r="AC260" s="145">
        <f>R260*F260</f>
        <v>0</v>
      </c>
      <c r="AD260" s="145">
        <f>(S260+T260+U260)*F260</f>
        <v>0</v>
      </c>
      <c r="AE260" s="145">
        <f>X260*F260</f>
        <v>0</v>
      </c>
      <c r="AF260" s="145">
        <f>Y260*F260</f>
        <v>0</v>
      </c>
      <c r="AG260" s="145">
        <f t="shared" si="98"/>
        <v>0</v>
      </c>
    </row>
    <row r="261" spans="1:33" s="135" customFormat="1" ht="12.75" customHeight="1">
      <c r="A261" s="140">
        <v>183</v>
      </c>
      <c r="B261" s="143" t="s">
        <v>751</v>
      </c>
      <c r="C261" s="143" t="s">
        <v>751</v>
      </c>
      <c r="D261" s="141" t="s">
        <v>752</v>
      </c>
      <c r="E261" s="140" t="s">
        <v>8</v>
      </c>
      <c r="F261" s="144">
        <v>250</v>
      </c>
      <c r="G261" s="145">
        <v>2.669</v>
      </c>
      <c r="H261" s="1">
        <f t="shared" si="123"/>
        <v>2.669</v>
      </c>
      <c r="I261" s="145"/>
      <c r="J261" s="145">
        <v>9.35E-2</v>
      </c>
      <c r="K261" s="164"/>
      <c r="L261" s="168"/>
      <c r="M261" s="168"/>
      <c r="N261" s="168"/>
      <c r="O261" s="168"/>
      <c r="P261" s="145">
        <f t="shared" si="90"/>
        <v>0</v>
      </c>
      <c r="Q261" s="145"/>
      <c r="R261" s="145">
        <f t="shared" si="91"/>
        <v>0</v>
      </c>
      <c r="S261" s="168"/>
      <c r="T261" s="168"/>
      <c r="U261" s="168"/>
      <c r="V261" s="145">
        <f t="shared" si="92"/>
        <v>0</v>
      </c>
      <c r="W261" s="145"/>
      <c r="X261" s="145">
        <f t="shared" si="93"/>
        <v>0</v>
      </c>
      <c r="Y261" s="145">
        <f t="shared" si="94"/>
        <v>0</v>
      </c>
      <c r="Z261" s="145">
        <f t="shared" si="95"/>
        <v>0</v>
      </c>
      <c r="AA261" s="164"/>
      <c r="AB261" s="145">
        <f t="shared" si="96"/>
        <v>0</v>
      </c>
      <c r="AC261" s="145">
        <f>R261*F261</f>
        <v>0</v>
      </c>
      <c r="AD261" s="145">
        <f>(S261+T261+U261)*F261</f>
        <v>0</v>
      </c>
      <c r="AE261" s="145">
        <f>X261*F261</f>
        <v>0</v>
      </c>
      <c r="AF261" s="145">
        <f>Y261*F261</f>
        <v>0</v>
      </c>
      <c r="AG261" s="145">
        <f t="shared" si="98"/>
        <v>0</v>
      </c>
    </row>
    <row r="262" spans="1:33" s="135" customFormat="1" ht="12.75" customHeight="1">
      <c r="A262" s="136"/>
      <c r="B262" s="137" t="s">
        <v>753</v>
      </c>
      <c r="C262" s="138"/>
      <c r="D262" s="141" t="s">
        <v>754</v>
      </c>
      <c r="E262" s="140" t="s">
        <v>202</v>
      </c>
      <c r="F262" s="141" t="s">
        <v>202</v>
      </c>
      <c r="G262" s="141"/>
      <c r="H262" s="141"/>
      <c r="I262" s="141"/>
      <c r="J262" s="145">
        <v>0</v>
      </c>
      <c r="K262" s="164"/>
      <c r="L262" s="145"/>
      <c r="M262" s="145"/>
      <c r="N262" s="145"/>
      <c r="O262" s="145"/>
      <c r="P262" s="145">
        <f t="shared" si="90"/>
        <v>0</v>
      </c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64"/>
      <c r="AB262" s="141"/>
      <c r="AC262" s="145"/>
      <c r="AD262" s="141"/>
      <c r="AE262" s="141"/>
      <c r="AF262" s="141"/>
      <c r="AG262" s="145"/>
    </row>
    <row r="263" spans="1:33" s="135" customFormat="1" ht="12.75" customHeight="1">
      <c r="A263" s="140">
        <v>184</v>
      </c>
      <c r="B263" s="143" t="s">
        <v>755</v>
      </c>
      <c r="C263" s="143" t="s">
        <v>755</v>
      </c>
      <c r="D263" s="141" t="s">
        <v>752</v>
      </c>
      <c r="E263" s="140" t="s">
        <v>8</v>
      </c>
      <c r="F263" s="144">
        <v>25</v>
      </c>
      <c r="G263" s="145">
        <v>3.706</v>
      </c>
      <c r="H263" s="1">
        <f t="shared" ref="H263:H264" si="124">G263*(1-$H$3)</f>
        <v>3.706</v>
      </c>
      <c r="I263" s="145"/>
      <c r="J263" s="145">
        <v>8.5000000000000006E-2</v>
      </c>
      <c r="K263" s="164"/>
      <c r="L263" s="168"/>
      <c r="M263" s="168"/>
      <c r="N263" s="168"/>
      <c r="O263" s="168"/>
      <c r="P263" s="145">
        <f t="shared" ref="P263:P326" si="125">SUM(L263:O263)</f>
        <v>0</v>
      </c>
      <c r="Q263" s="145"/>
      <c r="R263" s="145">
        <f t="shared" ref="R263:R326" si="126">L263*$L$3+M263*$M$3+N263*$N$3+O263*$O$3</f>
        <v>0</v>
      </c>
      <c r="S263" s="168"/>
      <c r="T263" s="168"/>
      <c r="U263" s="168"/>
      <c r="V263" s="145">
        <f t="shared" ref="V263:V326" si="127">SUM(R263:U263)</f>
        <v>0</v>
      </c>
      <c r="W263" s="145"/>
      <c r="X263" s="145">
        <f t="shared" ref="X263:X326" si="128">V263*$X$3</f>
        <v>0</v>
      </c>
      <c r="Y263" s="145">
        <f t="shared" ref="Y263:Y326" si="129">(V263+X263)*$Y$3</f>
        <v>0</v>
      </c>
      <c r="Z263" s="145">
        <f t="shared" ref="Z263:Z326" si="130">V263+X263+Y263</f>
        <v>0</v>
      </c>
      <c r="AA263" s="164"/>
      <c r="AB263" s="145">
        <f t="shared" ref="AB263:AB326" si="131">P263*F263</f>
        <v>0</v>
      </c>
      <c r="AC263" s="145">
        <f>R263*F263</f>
        <v>0</v>
      </c>
      <c r="AD263" s="145">
        <f>(S263+T263+U263)*F263</f>
        <v>0</v>
      </c>
      <c r="AE263" s="145">
        <f>X263*F263</f>
        <v>0</v>
      </c>
      <c r="AF263" s="145">
        <f>Y263*F263</f>
        <v>0</v>
      </c>
      <c r="AG263" s="145">
        <f t="shared" si="98"/>
        <v>0</v>
      </c>
    </row>
    <row r="264" spans="1:33" s="135" customFormat="1" ht="12.75" customHeight="1">
      <c r="A264" s="140">
        <v>185</v>
      </c>
      <c r="B264" s="143" t="s">
        <v>756</v>
      </c>
      <c r="C264" s="143" t="s">
        <v>756</v>
      </c>
      <c r="D264" s="141" t="s">
        <v>757</v>
      </c>
      <c r="E264" s="140" t="s">
        <v>8</v>
      </c>
      <c r="F264" s="144">
        <v>70</v>
      </c>
      <c r="G264" s="145">
        <v>5.2275</v>
      </c>
      <c r="H264" s="1">
        <f t="shared" si="124"/>
        <v>5.2275</v>
      </c>
      <c r="I264" s="145"/>
      <c r="J264" s="145">
        <v>6.8000000000000005E-2</v>
      </c>
      <c r="K264" s="164"/>
      <c r="L264" s="168"/>
      <c r="M264" s="168"/>
      <c r="N264" s="168"/>
      <c r="O264" s="168"/>
      <c r="P264" s="145">
        <f t="shared" si="125"/>
        <v>0</v>
      </c>
      <c r="Q264" s="145"/>
      <c r="R264" s="145">
        <f t="shared" si="126"/>
        <v>0</v>
      </c>
      <c r="S264" s="168"/>
      <c r="T264" s="168"/>
      <c r="U264" s="168"/>
      <c r="V264" s="145">
        <f t="shared" si="127"/>
        <v>0</v>
      </c>
      <c r="W264" s="145"/>
      <c r="X264" s="145">
        <f t="shared" si="128"/>
        <v>0</v>
      </c>
      <c r="Y264" s="145">
        <f t="shared" si="129"/>
        <v>0</v>
      </c>
      <c r="Z264" s="145">
        <f t="shared" si="130"/>
        <v>0</v>
      </c>
      <c r="AA264" s="164"/>
      <c r="AB264" s="145">
        <f t="shared" si="131"/>
        <v>0</v>
      </c>
      <c r="AC264" s="145">
        <f>R264*F264</f>
        <v>0</v>
      </c>
      <c r="AD264" s="145">
        <f>(S264+T264+U264)*F264</f>
        <v>0</v>
      </c>
      <c r="AE264" s="145">
        <f>X264*F264</f>
        <v>0</v>
      </c>
      <c r="AF264" s="145">
        <f>Y264*F264</f>
        <v>0</v>
      </c>
      <c r="AG264" s="145">
        <f t="shared" ref="AG264:AG327" si="132">SUM(AC264:AF264)</f>
        <v>0</v>
      </c>
    </row>
    <row r="265" spans="1:33" s="135" customFormat="1" ht="12.75" customHeight="1">
      <c r="A265" s="136"/>
      <c r="B265" s="143" t="s">
        <v>758</v>
      </c>
      <c r="C265" s="138"/>
      <c r="D265" s="141" t="s">
        <v>759</v>
      </c>
      <c r="E265" s="140" t="s">
        <v>202</v>
      </c>
      <c r="F265" s="141" t="s">
        <v>202</v>
      </c>
      <c r="G265" s="141"/>
      <c r="H265" s="141"/>
      <c r="I265" s="141"/>
      <c r="J265" s="145">
        <v>0</v>
      </c>
      <c r="K265" s="164"/>
      <c r="L265" s="145"/>
      <c r="M265" s="145"/>
      <c r="N265" s="145"/>
      <c r="O265" s="145"/>
      <c r="P265" s="145">
        <f t="shared" si="125"/>
        <v>0</v>
      </c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  <c r="AA265" s="164"/>
      <c r="AB265" s="141"/>
      <c r="AC265" s="145"/>
      <c r="AD265" s="141"/>
      <c r="AE265" s="141"/>
      <c r="AF265" s="141"/>
      <c r="AG265" s="145"/>
    </row>
    <row r="266" spans="1:33" s="135" customFormat="1" ht="12.75" customHeight="1">
      <c r="A266" s="140">
        <v>186</v>
      </c>
      <c r="B266" s="143" t="s">
        <v>760</v>
      </c>
      <c r="C266" s="143" t="s">
        <v>760</v>
      </c>
      <c r="D266" s="141" t="s">
        <v>750</v>
      </c>
      <c r="E266" s="140" t="s">
        <v>8</v>
      </c>
      <c r="F266" s="144">
        <v>40</v>
      </c>
      <c r="G266" s="145">
        <v>4.9980000000000002</v>
      </c>
      <c r="H266" s="1">
        <f t="shared" ref="H266:H268" si="133">G266*(1-$H$3)</f>
        <v>4.9980000000000002</v>
      </c>
      <c r="I266" s="145"/>
      <c r="J266" s="145">
        <v>0.17</v>
      </c>
      <c r="K266" s="164"/>
      <c r="L266" s="168"/>
      <c r="M266" s="168"/>
      <c r="N266" s="168"/>
      <c r="O266" s="168"/>
      <c r="P266" s="145">
        <f t="shared" si="125"/>
        <v>0</v>
      </c>
      <c r="Q266" s="145"/>
      <c r="R266" s="145">
        <f t="shared" si="126"/>
        <v>0</v>
      </c>
      <c r="S266" s="168"/>
      <c r="T266" s="168"/>
      <c r="U266" s="168"/>
      <c r="V266" s="145">
        <f t="shared" si="127"/>
        <v>0</v>
      </c>
      <c r="W266" s="145"/>
      <c r="X266" s="145">
        <f t="shared" si="128"/>
        <v>0</v>
      </c>
      <c r="Y266" s="145">
        <f t="shared" si="129"/>
        <v>0</v>
      </c>
      <c r="Z266" s="145">
        <f t="shared" si="130"/>
        <v>0</v>
      </c>
      <c r="AA266" s="164"/>
      <c r="AB266" s="145">
        <f t="shared" si="131"/>
        <v>0</v>
      </c>
      <c r="AC266" s="145">
        <f>R266*F266</f>
        <v>0</v>
      </c>
      <c r="AD266" s="145">
        <f>(S266+T266+U266)*F266</f>
        <v>0</v>
      </c>
      <c r="AE266" s="145">
        <f>X266*F266</f>
        <v>0</v>
      </c>
      <c r="AF266" s="145">
        <f>Y266*F266</f>
        <v>0</v>
      </c>
      <c r="AG266" s="145">
        <f t="shared" si="132"/>
        <v>0</v>
      </c>
    </row>
    <row r="267" spans="1:33" s="135" customFormat="1" ht="12.75" customHeight="1">
      <c r="A267" s="140">
        <v>187</v>
      </c>
      <c r="B267" s="143" t="s">
        <v>761</v>
      </c>
      <c r="C267" s="143" t="s">
        <v>761</v>
      </c>
      <c r="D267" s="141" t="s">
        <v>752</v>
      </c>
      <c r="E267" s="140" t="s">
        <v>8</v>
      </c>
      <c r="F267" s="144">
        <v>173</v>
      </c>
      <c r="G267" s="145">
        <v>5.8734999999999999</v>
      </c>
      <c r="H267" s="1">
        <f t="shared" si="133"/>
        <v>5.8734999999999999</v>
      </c>
      <c r="I267" s="145"/>
      <c r="J267" s="145">
        <v>0.19550000000000001</v>
      </c>
      <c r="K267" s="164"/>
      <c r="L267" s="168"/>
      <c r="M267" s="168"/>
      <c r="N267" s="168"/>
      <c r="O267" s="168"/>
      <c r="P267" s="145">
        <f t="shared" si="125"/>
        <v>0</v>
      </c>
      <c r="Q267" s="145"/>
      <c r="R267" s="145">
        <f t="shared" si="126"/>
        <v>0</v>
      </c>
      <c r="S267" s="168"/>
      <c r="T267" s="168"/>
      <c r="U267" s="168"/>
      <c r="V267" s="145">
        <f t="shared" si="127"/>
        <v>0</v>
      </c>
      <c r="W267" s="145"/>
      <c r="X267" s="145">
        <f t="shared" si="128"/>
        <v>0</v>
      </c>
      <c r="Y267" s="145">
        <f t="shared" si="129"/>
        <v>0</v>
      </c>
      <c r="Z267" s="145">
        <f t="shared" si="130"/>
        <v>0</v>
      </c>
      <c r="AA267" s="164"/>
      <c r="AB267" s="145">
        <f t="shared" si="131"/>
        <v>0</v>
      </c>
      <c r="AC267" s="145">
        <f>R267*F267</f>
        <v>0</v>
      </c>
      <c r="AD267" s="145">
        <f>(S267+T267+U267)*F267</f>
        <v>0</v>
      </c>
      <c r="AE267" s="145">
        <f>X267*F267</f>
        <v>0</v>
      </c>
      <c r="AF267" s="145">
        <f>Y267*F267</f>
        <v>0</v>
      </c>
      <c r="AG267" s="145">
        <f t="shared" si="132"/>
        <v>0</v>
      </c>
    </row>
    <row r="268" spans="1:33" s="135" customFormat="1" ht="12.75" customHeight="1">
      <c r="A268" s="140">
        <v>188</v>
      </c>
      <c r="B268" s="143" t="s">
        <v>762</v>
      </c>
      <c r="C268" s="143" t="s">
        <v>762</v>
      </c>
      <c r="D268" s="141" t="s">
        <v>763</v>
      </c>
      <c r="E268" s="140" t="s">
        <v>8</v>
      </c>
      <c r="F268" s="144">
        <v>70</v>
      </c>
      <c r="G268" s="145">
        <v>6.851</v>
      </c>
      <c r="H268" s="1">
        <f t="shared" si="133"/>
        <v>6.851</v>
      </c>
      <c r="I268" s="145"/>
      <c r="J268" s="145">
        <v>0.21249999999999999</v>
      </c>
      <c r="K268" s="164"/>
      <c r="L268" s="168"/>
      <c r="M268" s="168"/>
      <c r="N268" s="168"/>
      <c r="O268" s="168"/>
      <c r="P268" s="145">
        <f t="shared" si="125"/>
        <v>0</v>
      </c>
      <c r="Q268" s="145"/>
      <c r="R268" s="145">
        <f t="shared" si="126"/>
        <v>0</v>
      </c>
      <c r="S268" s="168"/>
      <c r="T268" s="168"/>
      <c r="U268" s="168"/>
      <c r="V268" s="145">
        <f t="shared" si="127"/>
        <v>0</v>
      </c>
      <c r="W268" s="145"/>
      <c r="X268" s="145">
        <f t="shared" si="128"/>
        <v>0</v>
      </c>
      <c r="Y268" s="145">
        <f t="shared" si="129"/>
        <v>0</v>
      </c>
      <c r="Z268" s="145">
        <f t="shared" si="130"/>
        <v>0</v>
      </c>
      <c r="AA268" s="164"/>
      <c r="AB268" s="145">
        <f t="shared" si="131"/>
        <v>0</v>
      </c>
      <c r="AC268" s="145">
        <f>R268*F268</f>
        <v>0</v>
      </c>
      <c r="AD268" s="145">
        <f>(S268+T268+U268)*F268</f>
        <v>0</v>
      </c>
      <c r="AE268" s="145">
        <f>X268*F268</f>
        <v>0</v>
      </c>
      <c r="AF268" s="145">
        <f>Y268*F268</f>
        <v>0</v>
      </c>
      <c r="AG268" s="145">
        <f t="shared" si="132"/>
        <v>0</v>
      </c>
    </row>
    <row r="269" spans="1:33" s="135" customFormat="1" ht="12.75" customHeight="1">
      <c r="A269" s="136"/>
      <c r="B269" s="137" t="s">
        <v>764</v>
      </c>
      <c r="C269" s="138"/>
      <c r="D269" s="141" t="s">
        <v>765</v>
      </c>
      <c r="E269" s="140" t="s">
        <v>202</v>
      </c>
      <c r="F269" s="141" t="s">
        <v>202</v>
      </c>
      <c r="G269" s="141"/>
      <c r="H269" s="141"/>
      <c r="I269" s="141"/>
      <c r="J269" s="145">
        <v>0</v>
      </c>
      <c r="K269" s="164"/>
      <c r="L269" s="145"/>
      <c r="M269" s="145"/>
      <c r="N269" s="145"/>
      <c r="O269" s="145"/>
      <c r="P269" s="145">
        <f t="shared" si="125"/>
        <v>0</v>
      </c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  <c r="AA269" s="164"/>
      <c r="AB269" s="141"/>
      <c r="AC269" s="145"/>
      <c r="AD269" s="141"/>
      <c r="AE269" s="141"/>
      <c r="AF269" s="141"/>
      <c r="AG269" s="145"/>
    </row>
    <row r="270" spans="1:33" s="135" customFormat="1" ht="12.75" customHeight="1">
      <c r="A270" s="140">
        <v>189</v>
      </c>
      <c r="B270" s="143" t="s">
        <v>766</v>
      </c>
      <c r="C270" s="143" t="s">
        <v>766</v>
      </c>
      <c r="D270" s="141" t="s">
        <v>750</v>
      </c>
      <c r="E270" s="140" t="s">
        <v>8</v>
      </c>
      <c r="F270" s="144">
        <v>185</v>
      </c>
      <c r="G270" s="145">
        <v>5.2529999999999992</v>
      </c>
      <c r="H270" s="1">
        <f t="shared" ref="H270" si="134">G270*(1-$H$3)</f>
        <v>5.2529999999999992</v>
      </c>
      <c r="I270" s="145"/>
      <c r="J270" s="145">
        <v>0.17</v>
      </c>
      <c r="K270" s="164"/>
      <c r="L270" s="168"/>
      <c r="M270" s="168"/>
      <c r="N270" s="168"/>
      <c r="O270" s="168"/>
      <c r="P270" s="145">
        <f t="shared" si="125"/>
        <v>0</v>
      </c>
      <c r="Q270" s="145"/>
      <c r="R270" s="145">
        <f t="shared" si="126"/>
        <v>0</v>
      </c>
      <c r="S270" s="168"/>
      <c r="T270" s="168"/>
      <c r="U270" s="168"/>
      <c r="V270" s="145">
        <f t="shared" si="127"/>
        <v>0</v>
      </c>
      <c r="W270" s="145"/>
      <c r="X270" s="145">
        <f t="shared" si="128"/>
        <v>0</v>
      </c>
      <c r="Y270" s="145">
        <f t="shared" si="129"/>
        <v>0</v>
      </c>
      <c r="Z270" s="145">
        <f t="shared" si="130"/>
        <v>0</v>
      </c>
      <c r="AA270" s="164"/>
      <c r="AB270" s="145">
        <f t="shared" si="131"/>
        <v>0</v>
      </c>
      <c r="AC270" s="145">
        <f>R270*F270</f>
        <v>0</v>
      </c>
      <c r="AD270" s="145">
        <f>(S270+T270+U270)*F270</f>
        <v>0</v>
      </c>
      <c r="AE270" s="145">
        <f>X270*F270</f>
        <v>0</v>
      </c>
      <c r="AF270" s="145">
        <f>Y270*F270</f>
        <v>0</v>
      </c>
      <c r="AG270" s="145">
        <f t="shared" si="132"/>
        <v>0</v>
      </c>
    </row>
    <row r="271" spans="1:33" s="135" customFormat="1" ht="12.75" customHeight="1">
      <c r="A271" s="136"/>
      <c r="B271" s="143" t="s">
        <v>767</v>
      </c>
      <c r="C271" s="138"/>
      <c r="D271" s="139" t="s">
        <v>768</v>
      </c>
      <c r="E271" s="140" t="s">
        <v>202</v>
      </c>
      <c r="F271" s="141" t="s">
        <v>202</v>
      </c>
      <c r="G271" s="141"/>
      <c r="H271" s="141"/>
      <c r="I271" s="141"/>
      <c r="J271" s="145">
        <v>0</v>
      </c>
      <c r="K271" s="164"/>
      <c r="L271" s="145"/>
      <c r="M271" s="145"/>
      <c r="N271" s="145"/>
      <c r="O271" s="145"/>
      <c r="P271" s="145">
        <f t="shared" si="125"/>
        <v>0</v>
      </c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  <c r="AA271" s="164"/>
      <c r="AB271" s="141"/>
      <c r="AC271" s="145"/>
      <c r="AD271" s="141"/>
      <c r="AE271" s="141"/>
      <c r="AF271" s="141"/>
      <c r="AG271" s="145"/>
    </row>
    <row r="272" spans="1:33" s="135" customFormat="1" ht="12.75" customHeight="1">
      <c r="A272" s="140">
        <v>190</v>
      </c>
      <c r="B272" s="143" t="s">
        <v>767</v>
      </c>
      <c r="C272" s="143" t="s">
        <v>767</v>
      </c>
      <c r="D272" s="141" t="s">
        <v>769</v>
      </c>
      <c r="E272" s="140" t="s">
        <v>8</v>
      </c>
      <c r="F272" s="144">
        <v>65</v>
      </c>
      <c r="G272" s="145">
        <v>14.169500000000001</v>
      </c>
      <c r="H272" s="1">
        <f t="shared" ref="H272:H273" si="135">G272*(1-$H$3)</f>
        <v>14.169500000000001</v>
      </c>
      <c r="I272" s="145"/>
      <c r="J272" s="145">
        <v>0.29749999999999999</v>
      </c>
      <c r="K272" s="164"/>
      <c r="L272" s="168"/>
      <c r="M272" s="168"/>
      <c r="N272" s="168"/>
      <c r="O272" s="168"/>
      <c r="P272" s="145">
        <f t="shared" si="125"/>
        <v>0</v>
      </c>
      <c r="Q272" s="145"/>
      <c r="R272" s="145">
        <f t="shared" si="126"/>
        <v>0</v>
      </c>
      <c r="S272" s="168"/>
      <c r="T272" s="168"/>
      <c r="U272" s="168"/>
      <c r="V272" s="145">
        <f t="shared" si="127"/>
        <v>0</v>
      </c>
      <c r="W272" s="145"/>
      <c r="X272" s="145">
        <f t="shared" si="128"/>
        <v>0</v>
      </c>
      <c r="Y272" s="145">
        <f t="shared" si="129"/>
        <v>0</v>
      </c>
      <c r="Z272" s="145">
        <f t="shared" si="130"/>
        <v>0</v>
      </c>
      <c r="AA272" s="164"/>
      <c r="AB272" s="145">
        <f t="shared" si="131"/>
        <v>0</v>
      </c>
      <c r="AC272" s="145">
        <f>R272*F272</f>
        <v>0</v>
      </c>
      <c r="AD272" s="145">
        <f>(S272+T272+U272)*F272</f>
        <v>0</v>
      </c>
      <c r="AE272" s="145">
        <f>X272*F272</f>
        <v>0</v>
      </c>
      <c r="AF272" s="145">
        <f>Y272*F272</f>
        <v>0</v>
      </c>
      <c r="AG272" s="145">
        <f t="shared" si="132"/>
        <v>0</v>
      </c>
    </row>
    <row r="273" spans="1:33" s="135" customFormat="1" ht="12.75" customHeight="1">
      <c r="A273" s="140">
        <v>191</v>
      </c>
      <c r="B273" s="143" t="s">
        <v>770</v>
      </c>
      <c r="C273" s="143" t="s">
        <v>770</v>
      </c>
      <c r="D273" s="141" t="s">
        <v>771</v>
      </c>
      <c r="E273" s="140" t="s">
        <v>8</v>
      </c>
      <c r="F273" s="144">
        <v>90</v>
      </c>
      <c r="G273" s="145">
        <v>21.658000000000001</v>
      </c>
      <c r="H273" s="1">
        <f t="shared" si="135"/>
        <v>21.658000000000001</v>
      </c>
      <c r="I273" s="145"/>
      <c r="J273" s="145">
        <v>0.34</v>
      </c>
      <c r="K273" s="164"/>
      <c r="L273" s="168"/>
      <c r="M273" s="168"/>
      <c r="N273" s="168"/>
      <c r="O273" s="168"/>
      <c r="P273" s="145">
        <f t="shared" si="125"/>
        <v>0</v>
      </c>
      <c r="Q273" s="145"/>
      <c r="R273" s="145">
        <f t="shared" si="126"/>
        <v>0</v>
      </c>
      <c r="S273" s="168"/>
      <c r="T273" s="168"/>
      <c r="U273" s="168"/>
      <c r="V273" s="145">
        <f t="shared" si="127"/>
        <v>0</v>
      </c>
      <c r="W273" s="145"/>
      <c r="X273" s="145">
        <f t="shared" si="128"/>
        <v>0</v>
      </c>
      <c r="Y273" s="145">
        <f t="shared" si="129"/>
        <v>0</v>
      </c>
      <c r="Z273" s="145">
        <f t="shared" si="130"/>
        <v>0</v>
      </c>
      <c r="AA273" s="164"/>
      <c r="AB273" s="145">
        <f t="shared" si="131"/>
        <v>0</v>
      </c>
      <c r="AC273" s="145">
        <f>R273*F273</f>
        <v>0</v>
      </c>
      <c r="AD273" s="145">
        <f>(S273+T273+U273)*F273</f>
        <v>0</v>
      </c>
      <c r="AE273" s="145">
        <f>X273*F273</f>
        <v>0</v>
      </c>
      <c r="AF273" s="145">
        <f>Y273*F273</f>
        <v>0</v>
      </c>
      <c r="AG273" s="145">
        <f t="shared" si="132"/>
        <v>0</v>
      </c>
    </row>
    <row r="274" spans="1:33" s="135" customFormat="1" ht="12.75" customHeight="1">
      <c r="A274" s="136"/>
      <c r="B274" s="137" t="s">
        <v>772</v>
      </c>
      <c r="C274" s="138"/>
      <c r="D274" s="141" t="s">
        <v>773</v>
      </c>
      <c r="E274" s="140" t="s">
        <v>202</v>
      </c>
      <c r="F274" s="141" t="s">
        <v>202</v>
      </c>
      <c r="G274" s="141"/>
      <c r="H274" s="141"/>
      <c r="I274" s="141"/>
      <c r="J274" s="145">
        <v>0</v>
      </c>
      <c r="K274" s="164"/>
      <c r="L274" s="145"/>
      <c r="M274" s="145"/>
      <c r="N274" s="145"/>
      <c r="O274" s="145"/>
      <c r="P274" s="145">
        <f t="shared" si="125"/>
        <v>0</v>
      </c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  <c r="AA274" s="164"/>
      <c r="AB274" s="141"/>
      <c r="AC274" s="145"/>
      <c r="AD274" s="141"/>
      <c r="AE274" s="141"/>
      <c r="AF274" s="141"/>
      <c r="AG274" s="145"/>
    </row>
    <row r="275" spans="1:33" s="135" customFormat="1" ht="12.75" customHeight="1">
      <c r="A275" s="140">
        <v>192</v>
      </c>
      <c r="B275" s="143" t="s">
        <v>774</v>
      </c>
      <c r="C275" s="143" t="s">
        <v>774</v>
      </c>
      <c r="D275" s="141" t="s">
        <v>775</v>
      </c>
      <c r="E275" s="140" t="s">
        <v>8</v>
      </c>
      <c r="F275" s="144">
        <v>165</v>
      </c>
      <c r="G275" s="145">
        <v>24.888000000000002</v>
      </c>
      <c r="H275" s="1">
        <f t="shared" ref="H275:H278" si="136">G275*(1-$H$3)</f>
        <v>24.888000000000002</v>
      </c>
      <c r="I275" s="145"/>
      <c r="J275" s="145">
        <v>0.23800000000000002</v>
      </c>
      <c r="K275" s="164"/>
      <c r="L275" s="168"/>
      <c r="M275" s="168"/>
      <c r="N275" s="168"/>
      <c r="O275" s="168"/>
      <c r="P275" s="145">
        <f t="shared" si="125"/>
        <v>0</v>
      </c>
      <c r="Q275" s="145"/>
      <c r="R275" s="145">
        <f t="shared" si="126"/>
        <v>0</v>
      </c>
      <c r="S275" s="168"/>
      <c r="T275" s="168"/>
      <c r="U275" s="168"/>
      <c r="V275" s="145">
        <f t="shared" si="127"/>
        <v>0</v>
      </c>
      <c r="W275" s="145"/>
      <c r="X275" s="145">
        <f t="shared" si="128"/>
        <v>0</v>
      </c>
      <c r="Y275" s="145">
        <f t="shared" si="129"/>
        <v>0</v>
      </c>
      <c r="Z275" s="145">
        <f t="shared" si="130"/>
        <v>0</v>
      </c>
      <c r="AA275" s="164"/>
      <c r="AB275" s="145">
        <f t="shared" si="131"/>
        <v>0</v>
      </c>
      <c r="AC275" s="145">
        <f>R275*F275</f>
        <v>0</v>
      </c>
      <c r="AD275" s="145">
        <f>(S275+T275+U275)*F275</f>
        <v>0</v>
      </c>
      <c r="AE275" s="145">
        <f>X275*F275</f>
        <v>0</v>
      </c>
      <c r="AF275" s="145">
        <f>Y275*F275</f>
        <v>0</v>
      </c>
      <c r="AG275" s="145">
        <f t="shared" si="132"/>
        <v>0</v>
      </c>
    </row>
    <row r="276" spans="1:33" s="135" customFormat="1" ht="12.75" customHeight="1">
      <c r="A276" s="140">
        <v>193</v>
      </c>
      <c r="B276" s="143" t="s">
        <v>776</v>
      </c>
      <c r="C276" s="143" t="s">
        <v>776</v>
      </c>
      <c r="D276" s="141" t="s">
        <v>777</v>
      </c>
      <c r="E276" s="140" t="s">
        <v>8</v>
      </c>
      <c r="F276" s="144">
        <v>85</v>
      </c>
      <c r="G276" s="145">
        <v>32.164000000000001</v>
      </c>
      <c r="H276" s="1">
        <f t="shared" si="136"/>
        <v>32.164000000000001</v>
      </c>
      <c r="I276" s="145"/>
      <c r="J276" s="145">
        <v>0.255</v>
      </c>
      <c r="K276" s="164"/>
      <c r="L276" s="168"/>
      <c r="M276" s="168"/>
      <c r="N276" s="168"/>
      <c r="O276" s="168"/>
      <c r="P276" s="145">
        <f t="shared" si="125"/>
        <v>0</v>
      </c>
      <c r="Q276" s="145"/>
      <c r="R276" s="145">
        <f t="shared" si="126"/>
        <v>0</v>
      </c>
      <c r="S276" s="168"/>
      <c r="T276" s="168"/>
      <c r="U276" s="168"/>
      <c r="V276" s="145">
        <f t="shared" si="127"/>
        <v>0</v>
      </c>
      <c r="W276" s="145"/>
      <c r="X276" s="145">
        <f t="shared" si="128"/>
        <v>0</v>
      </c>
      <c r="Y276" s="145">
        <f t="shared" si="129"/>
        <v>0</v>
      </c>
      <c r="Z276" s="145">
        <f t="shared" si="130"/>
        <v>0</v>
      </c>
      <c r="AA276" s="164"/>
      <c r="AB276" s="145">
        <f t="shared" si="131"/>
        <v>0</v>
      </c>
      <c r="AC276" s="145">
        <f>R276*F276</f>
        <v>0</v>
      </c>
      <c r="AD276" s="145">
        <f>(S276+T276+U276)*F276</f>
        <v>0</v>
      </c>
      <c r="AE276" s="145">
        <f>X276*F276</f>
        <v>0</v>
      </c>
      <c r="AF276" s="145">
        <f>Y276*F276</f>
        <v>0</v>
      </c>
      <c r="AG276" s="145">
        <f t="shared" si="132"/>
        <v>0</v>
      </c>
    </row>
    <row r="277" spans="1:33" s="135" customFormat="1" ht="12.75" customHeight="1">
      <c r="A277" s="140">
        <v>194</v>
      </c>
      <c r="B277" s="143" t="s">
        <v>778</v>
      </c>
      <c r="C277" s="143" t="s">
        <v>778</v>
      </c>
      <c r="D277" s="141" t="s">
        <v>779</v>
      </c>
      <c r="E277" s="140" t="s">
        <v>8</v>
      </c>
      <c r="F277" s="144">
        <v>40</v>
      </c>
      <c r="G277" s="145">
        <v>32.555</v>
      </c>
      <c r="H277" s="1">
        <f t="shared" si="136"/>
        <v>32.555</v>
      </c>
      <c r="I277" s="145"/>
      <c r="J277" s="145">
        <v>0.27200000000000002</v>
      </c>
      <c r="K277" s="164"/>
      <c r="L277" s="168"/>
      <c r="M277" s="168"/>
      <c r="N277" s="168"/>
      <c r="O277" s="168"/>
      <c r="P277" s="145">
        <f t="shared" si="125"/>
        <v>0</v>
      </c>
      <c r="Q277" s="145"/>
      <c r="R277" s="145">
        <f t="shared" si="126"/>
        <v>0</v>
      </c>
      <c r="S277" s="168"/>
      <c r="T277" s="168"/>
      <c r="U277" s="168"/>
      <c r="V277" s="145">
        <f t="shared" si="127"/>
        <v>0</v>
      </c>
      <c r="W277" s="145"/>
      <c r="X277" s="145">
        <f t="shared" si="128"/>
        <v>0</v>
      </c>
      <c r="Y277" s="145">
        <f t="shared" si="129"/>
        <v>0</v>
      </c>
      <c r="Z277" s="145">
        <f t="shared" si="130"/>
        <v>0</v>
      </c>
      <c r="AA277" s="164"/>
      <c r="AB277" s="145">
        <f t="shared" si="131"/>
        <v>0</v>
      </c>
      <c r="AC277" s="145">
        <f>R277*F277</f>
        <v>0</v>
      </c>
      <c r="AD277" s="145">
        <f>(S277+T277+U277)*F277</f>
        <v>0</v>
      </c>
      <c r="AE277" s="145">
        <f>X277*F277</f>
        <v>0</v>
      </c>
      <c r="AF277" s="145">
        <f>Y277*F277</f>
        <v>0</v>
      </c>
      <c r="AG277" s="145">
        <f t="shared" si="132"/>
        <v>0</v>
      </c>
    </row>
    <row r="278" spans="1:33" s="135" customFormat="1" ht="12.75" customHeight="1">
      <c r="A278" s="140">
        <v>195</v>
      </c>
      <c r="B278" s="143" t="s">
        <v>780</v>
      </c>
      <c r="C278" s="143" t="s">
        <v>780</v>
      </c>
      <c r="D278" s="141" t="s">
        <v>781</v>
      </c>
      <c r="E278" s="140" t="s">
        <v>8</v>
      </c>
      <c r="F278" s="144">
        <v>50</v>
      </c>
      <c r="G278" s="145">
        <v>18.733999999999998</v>
      </c>
      <c r="H278" s="1">
        <f t="shared" si="136"/>
        <v>18.733999999999998</v>
      </c>
      <c r="I278" s="145"/>
      <c r="J278" s="145">
        <v>0.20399999999999999</v>
      </c>
      <c r="K278" s="164"/>
      <c r="L278" s="168"/>
      <c r="M278" s="168"/>
      <c r="N278" s="168"/>
      <c r="O278" s="168"/>
      <c r="P278" s="145">
        <f t="shared" si="125"/>
        <v>0</v>
      </c>
      <c r="Q278" s="145"/>
      <c r="R278" s="145">
        <f t="shared" si="126"/>
        <v>0</v>
      </c>
      <c r="S278" s="168"/>
      <c r="T278" s="168"/>
      <c r="U278" s="168"/>
      <c r="V278" s="145">
        <f t="shared" si="127"/>
        <v>0</v>
      </c>
      <c r="W278" s="145"/>
      <c r="X278" s="145">
        <f t="shared" si="128"/>
        <v>0</v>
      </c>
      <c r="Y278" s="145">
        <f t="shared" si="129"/>
        <v>0</v>
      </c>
      <c r="Z278" s="145">
        <f t="shared" si="130"/>
        <v>0</v>
      </c>
      <c r="AA278" s="164"/>
      <c r="AB278" s="145">
        <f t="shared" si="131"/>
        <v>0</v>
      </c>
      <c r="AC278" s="145">
        <f>R278*F278</f>
        <v>0</v>
      </c>
      <c r="AD278" s="145">
        <f>(S278+T278+U278)*F278</f>
        <v>0</v>
      </c>
      <c r="AE278" s="145">
        <f>X278*F278</f>
        <v>0</v>
      </c>
      <c r="AF278" s="145">
        <f>Y278*F278</f>
        <v>0</v>
      </c>
      <c r="AG278" s="145">
        <f t="shared" si="132"/>
        <v>0</v>
      </c>
    </row>
    <row r="279" spans="1:33" s="135" customFormat="1" ht="12.75" customHeight="1">
      <c r="A279" s="136"/>
      <c r="B279" s="137" t="s">
        <v>782</v>
      </c>
      <c r="C279" s="138"/>
      <c r="D279" s="141" t="s">
        <v>783</v>
      </c>
      <c r="E279" s="140" t="s">
        <v>202</v>
      </c>
      <c r="F279" s="141" t="s">
        <v>202</v>
      </c>
      <c r="G279" s="141"/>
      <c r="H279" s="141"/>
      <c r="I279" s="141"/>
      <c r="J279" s="145">
        <v>0</v>
      </c>
      <c r="K279" s="164"/>
      <c r="L279" s="145"/>
      <c r="M279" s="145"/>
      <c r="N279" s="145"/>
      <c r="O279" s="145"/>
      <c r="P279" s="145">
        <f t="shared" si="125"/>
        <v>0</v>
      </c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  <c r="AA279" s="164"/>
      <c r="AB279" s="141"/>
      <c r="AC279" s="145"/>
      <c r="AD279" s="141"/>
      <c r="AE279" s="141"/>
      <c r="AF279" s="141"/>
      <c r="AG279" s="145"/>
    </row>
    <row r="280" spans="1:33" s="135" customFormat="1" ht="12.75" customHeight="1">
      <c r="A280" s="140">
        <v>196</v>
      </c>
      <c r="B280" s="143" t="s">
        <v>784</v>
      </c>
      <c r="C280" s="143" t="s">
        <v>784</v>
      </c>
      <c r="D280" s="141" t="s">
        <v>785</v>
      </c>
      <c r="E280" s="140" t="s">
        <v>4</v>
      </c>
      <c r="F280" s="144">
        <v>60</v>
      </c>
      <c r="G280" s="145">
        <v>5.9074999999999998</v>
      </c>
      <c r="H280" s="1">
        <f t="shared" ref="H280:H281" si="137">G280*(1-$H$3)</f>
        <v>5.9074999999999998</v>
      </c>
      <c r="I280" s="145"/>
      <c r="J280" s="145">
        <v>1.3599999999999999E-2</v>
      </c>
      <c r="K280" s="164"/>
      <c r="L280" s="168"/>
      <c r="M280" s="168"/>
      <c r="N280" s="168"/>
      <c r="O280" s="168"/>
      <c r="P280" s="145">
        <f t="shared" si="125"/>
        <v>0</v>
      </c>
      <c r="Q280" s="145"/>
      <c r="R280" s="145">
        <f t="shared" si="126"/>
        <v>0</v>
      </c>
      <c r="S280" s="168"/>
      <c r="T280" s="168"/>
      <c r="U280" s="168"/>
      <c r="V280" s="145">
        <f t="shared" si="127"/>
        <v>0</v>
      </c>
      <c r="W280" s="145"/>
      <c r="X280" s="145">
        <f t="shared" si="128"/>
        <v>0</v>
      </c>
      <c r="Y280" s="145">
        <f t="shared" si="129"/>
        <v>0</v>
      </c>
      <c r="Z280" s="145">
        <f t="shared" si="130"/>
        <v>0</v>
      </c>
      <c r="AA280" s="164"/>
      <c r="AB280" s="145">
        <f t="shared" si="131"/>
        <v>0</v>
      </c>
      <c r="AC280" s="145">
        <f>R280*F280</f>
        <v>0</v>
      </c>
      <c r="AD280" s="145">
        <f>(S280+T280+U280)*F280</f>
        <v>0</v>
      </c>
      <c r="AE280" s="145">
        <f>X280*F280</f>
        <v>0</v>
      </c>
      <c r="AF280" s="145">
        <f>Y280*F280</f>
        <v>0</v>
      </c>
      <c r="AG280" s="145">
        <f t="shared" si="132"/>
        <v>0</v>
      </c>
    </row>
    <row r="281" spans="1:33" s="135" customFormat="1" ht="12.75" customHeight="1">
      <c r="A281" s="140">
        <v>197</v>
      </c>
      <c r="B281" s="143" t="s">
        <v>786</v>
      </c>
      <c r="C281" s="143" t="s">
        <v>786</v>
      </c>
      <c r="D281" s="141" t="s">
        <v>787</v>
      </c>
      <c r="E281" s="140" t="s">
        <v>4</v>
      </c>
      <c r="F281" s="144">
        <v>5</v>
      </c>
      <c r="G281" s="145">
        <v>26.936499999999999</v>
      </c>
      <c r="H281" s="1">
        <f t="shared" si="137"/>
        <v>26.936499999999999</v>
      </c>
      <c r="I281" s="145"/>
      <c r="J281" s="145">
        <v>6.8000000000000005E-2</v>
      </c>
      <c r="K281" s="164"/>
      <c r="L281" s="168"/>
      <c r="M281" s="168"/>
      <c r="N281" s="168"/>
      <c r="O281" s="168"/>
      <c r="P281" s="145">
        <f t="shared" si="125"/>
        <v>0</v>
      </c>
      <c r="Q281" s="145"/>
      <c r="R281" s="145">
        <f t="shared" si="126"/>
        <v>0</v>
      </c>
      <c r="S281" s="168"/>
      <c r="T281" s="168"/>
      <c r="U281" s="168"/>
      <c r="V281" s="145">
        <f t="shared" si="127"/>
        <v>0</v>
      </c>
      <c r="W281" s="145"/>
      <c r="X281" s="145">
        <f t="shared" si="128"/>
        <v>0</v>
      </c>
      <c r="Y281" s="145">
        <f t="shared" si="129"/>
        <v>0</v>
      </c>
      <c r="Z281" s="145">
        <f t="shared" si="130"/>
        <v>0</v>
      </c>
      <c r="AA281" s="164"/>
      <c r="AB281" s="145">
        <f t="shared" si="131"/>
        <v>0</v>
      </c>
      <c r="AC281" s="145">
        <f>R281*F281</f>
        <v>0</v>
      </c>
      <c r="AD281" s="145">
        <f>(S281+T281+U281)*F281</f>
        <v>0</v>
      </c>
      <c r="AE281" s="145">
        <f>X281*F281</f>
        <v>0</v>
      </c>
      <c r="AF281" s="145">
        <f>Y281*F281</f>
        <v>0</v>
      </c>
      <c r="AG281" s="145">
        <f t="shared" si="132"/>
        <v>0</v>
      </c>
    </row>
    <row r="282" spans="1:33" s="135" customFormat="1" ht="12.75" customHeight="1">
      <c r="A282" s="136"/>
      <c r="B282" s="137" t="s">
        <v>788</v>
      </c>
      <c r="C282" s="138"/>
      <c r="D282" s="141" t="s">
        <v>789</v>
      </c>
      <c r="E282" s="140" t="s">
        <v>202</v>
      </c>
      <c r="F282" s="141" t="s">
        <v>202</v>
      </c>
      <c r="G282" s="141"/>
      <c r="H282" s="141"/>
      <c r="I282" s="141"/>
      <c r="J282" s="145">
        <v>0</v>
      </c>
      <c r="K282" s="164"/>
      <c r="L282" s="145"/>
      <c r="M282" s="145"/>
      <c r="N282" s="145"/>
      <c r="O282" s="145"/>
      <c r="P282" s="145">
        <f t="shared" si="125"/>
        <v>0</v>
      </c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  <c r="AA282" s="164"/>
      <c r="AB282" s="141"/>
      <c r="AC282" s="145"/>
      <c r="AD282" s="141"/>
      <c r="AE282" s="141"/>
      <c r="AF282" s="141"/>
      <c r="AG282" s="145"/>
    </row>
    <row r="283" spans="1:33" s="135" customFormat="1" ht="12.75" customHeight="1">
      <c r="A283" s="140">
        <v>198</v>
      </c>
      <c r="B283" s="143" t="s">
        <v>790</v>
      </c>
      <c r="C283" s="143" t="s">
        <v>790</v>
      </c>
      <c r="D283" s="141" t="s">
        <v>791</v>
      </c>
      <c r="E283" s="140" t="s">
        <v>4</v>
      </c>
      <c r="F283" s="144">
        <v>9</v>
      </c>
      <c r="G283" s="145">
        <v>7.5224999999999991</v>
      </c>
      <c r="H283" s="1">
        <f t="shared" ref="H283" si="138">G283*(1-$H$3)</f>
        <v>7.5224999999999991</v>
      </c>
      <c r="I283" s="145"/>
      <c r="J283" s="145">
        <v>0.17</v>
      </c>
      <c r="K283" s="164"/>
      <c r="L283" s="168"/>
      <c r="M283" s="168"/>
      <c r="N283" s="168"/>
      <c r="O283" s="168"/>
      <c r="P283" s="145">
        <f t="shared" si="125"/>
        <v>0</v>
      </c>
      <c r="Q283" s="145"/>
      <c r="R283" s="145">
        <f t="shared" si="126"/>
        <v>0</v>
      </c>
      <c r="S283" s="168"/>
      <c r="T283" s="168"/>
      <c r="U283" s="168"/>
      <c r="V283" s="145">
        <f t="shared" si="127"/>
        <v>0</v>
      </c>
      <c r="W283" s="145"/>
      <c r="X283" s="145">
        <f t="shared" si="128"/>
        <v>0</v>
      </c>
      <c r="Y283" s="145">
        <f t="shared" si="129"/>
        <v>0</v>
      </c>
      <c r="Z283" s="145">
        <f t="shared" si="130"/>
        <v>0</v>
      </c>
      <c r="AA283" s="164"/>
      <c r="AB283" s="145">
        <f t="shared" si="131"/>
        <v>0</v>
      </c>
      <c r="AC283" s="145">
        <f>R283*F283</f>
        <v>0</v>
      </c>
      <c r="AD283" s="145">
        <f>(S283+T283+U283)*F283</f>
        <v>0</v>
      </c>
      <c r="AE283" s="145">
        <f>X283*F283</f>
        <v>0</v>
      </c>
      <c r="AF283" s="145">
        <f>Y283*F283</f>
        <v>0</v>
      </c>
      <c r="AG283" s="145">
        <f t="shared" si="132"/>
        <v>0</v>
      </c>
    </row>
    <row r="284" spans="1:33" s="135" customFormat="1" ht="12.75" customHeight="1">
      <c r="A284" s="136"/>
      <c r="B284" s="143" t="s">
        <v>792</v>
      </c>
      <c r="C284" s="138"/>
      <c r="D284" s="141" t="s">
        <v>793</v>
      </c>
      <c r="E284" s="140" t="s">
        <v>202</v>
      </c>
      <c r="F284" s="141" t="s">
        <v>202</v>
      </c>
      <c r="G284" s="141"/>
      <c r="H284" s="141"/>
      <c r="I284" s="141"/>
      <c r="J284" s="145">
        <v>0</v>
      </c>
      <c r="K284" s="164"/>
      <c r="L284" s="145"/>
      <c r="M284" s="145"/>
      <c r="N284" s="145"/>
      <c r="O284" s="145"/>
      <c r="P284" s="145">
        <f t="shared" si="125"/>
        <v>0</v>
      </c>
      <c r="Q284" s="141"/>
      <c r="R284" s="141"/>
      <c r="S284" s="141"/>
      <c r="T284" s="141"/>
      <c r="U284" s="141"/>
      <c r="V284" s="141"/>
      <c r="W284" s="141"/>
      <c r="X284" s="141"/>
      <c r="Y284" s="141"/>
      <c r="Z284" s="141"/>
      <c r="AA284" s="164"/>
      <c r="AB284" s="141"/>
      <c r="AC284" s="145"/>
      <c r="AD284" s="141"/>
      <c r="AE284" s="141"/>
      <c r="AF284" s="141"/>
      <c r="AG284" s="145"/>
    </row>
    <row r="285" spans="1:33" s="135" customFormat="1" ht="12.75" customHeight="1">
      <c r="A285" s="140">
        <v>199</v>
      </c>
      <c r="B285" s="143" t="s">
        <v>794</v>
      </c>
      <c r="C285" s="143" t="s">
        <v>794</v>
      </c>
      <c r="D285" s="141" t="s">
        <v>795</v>
      </c>
      <c r="E285" s="140" t="s">
        <v>4</v>
      </c>
      <c r="F285" s="144">
        <v>50</v>
      </c>
      <c r="G285" s="145">
        <v>10.650499999999999</v>
      </c>
      <c r="H285" s="1">
        <f t="shared" ref="H285" si="139">G285*(1-$H$3)</f>
        <v>10.650499999999999</v>
      </c>
      <c r="I285" s="145"/>
      <c r="J285" s="145">
        <v>0.28050000000000003</v>
      </c>
      <c r="K285" s="164"/>
      <c r="L285" s="168"/>
      <c r="M285" s="168"/>
      <c r="N285" s="168"/>
      <c r="O285" s="168"/>
      <c r="P285" s="145">
        <f t="shared" si="125"/>
        <v>0</v>
      </c>
      <c r="Q285" s="145"/>
      <c r="R285" s="145">
        <f t="shared" si="126"/>
        <v>0</v>
      </c>
      <c r="S285" s="168"/>
      <c r="T285" s="168"/>
      <c r="U285" s="168"/>
      <c r="V285" s="145">
        <f t="shared" si="127"/>
        <v>0</v>
      </c>
      <c r="W285" s="145"/>
      <c r="X285" s="145">
        <f t="shared" si="128"/>
        <v>0</v>
      </c>
      <c r="Y285" s="145">
        <f t="shared" si="129"/>
        <v>0</v>
      </c>
      <c r="Z285" s="145">
        <f t="shared" si="130"/>
        <v>0</v>
      </c>
      <c r="AA285" s="164"/>
      <c r="AB285" s="145">
        <f t="shared" si="131"/>
        <v>0</v>
      </c>
      <c r="AC285" s="145">
        <f>R285*F285</f>
        <v>0</v>
      </c>
      <c r="AD285" s="145">
        <f>(S285+T285+U285)*F285</f>
        <v>0</v>
      </c>
      <c r="AE285" s="145">
        <f>X285*F285</f>
        <v>0</v>
      </c>
      <c r="AF285" s="145">
        <f>Y285*F285</f>
        <v>0</v>
      </c>
      <c r="AG285" s="145">
        <f t="shared" si="132"/>
        <v>0</v>
      </c>
    </row>
    <row r="286" spans="1:33" s="135" customFormat="1" ht="12.75" customHeight="1">
      <c r="A286" s="136"/>
      <c r="B286" s="143" t="s">
        <v>796</v>
      </c>
      <c r="C286" s="138"/>
      <c r="D286" s="141" t="s">
        <v>797</v>
      </c>
      <c r="E286" s="140" t="s">
        <v>202</v>
      </c>
      <c r="F286" s="141" t="s">
        <v>202</v>
      </c>
      <c r="G286" s="141"/>
      <c r="H286" s="141"/>
      <c r="I286" s="141"/>
      <c r="J286" s="145">
        <v>0</v>
      </c>
      <c r="K286" s="164"/>
      <c r="L286" s="145"/>
      <c r="M286" s="145"/>
      <c r="N286" s="145"/>
      <c r="O286" s="145"/>
      <c r="P286" s="145">
        <f t="shared" si="125"/>
        <v>0</v>
      </c>
      <c r="Q286" s="141"/>
      <c r="R286" s="141"/>
      <c r="S286" s="141"/>
      <c r="T286" s="141"/>
      <c r="U286" s="141"/>
      <c r="V286" s="141"/>
      <c r="W286" s="141"/>
      <c r="X286" s="141"/>
      <c r="Y286" s="141"/>
      <c r="Z286" s="141"/>
      <c r="AA286" s="164"/>
      <c r="AB286" s="141"/>
      <c r="AC286" s="145"/>
      <c r="AD286" s="141"/>
      <c r="AE286" s="141"/>
      <c r="AF286" s="141"/>
      <c r="AG286" s="145"/>
    </row>
    <row r="287" spans="1:33" s="135" customFormat="1" ht="12.75" customHeight="1">
      <c r="A287" s="140">
        <v>200</v>
      </c>
      <c r="B287" s="143" t="s">
        <v>798</v>
      </c>
      <c r="C287" s="143" t="s">
        <v>798</v>
      </c>
      <c r="D287" s="141" t="s">
        <v>799</v>
      </c>
      <c r="E287" s="140" t="s">
        <v>4</v>
      </c>
      <c r="F287" s="144">
        <v>32</v>
      </c>
      <c r="G287" s="145">
        <v>1.2324999999999999</v>
      </c>
      <c r="H287" s="1">
        <f t="shared" ref="H287" si="140">G287*(1-$H$3)</f>
        <v>1.2324999999999999</v>
      </c>
      <c r="I287" s="145"/>
      <c r="J287" s="145">
        <v>4.2500000000000003E-2</v>
      </c>
      <c r="K287" s="164"/>
      <c r="L287" s="168"/>
      <c r="M287" s="168"/>
      <c r="N287" s="168"/>
      <c r="O287" s="168"/>
      <c r="P287" s="145">
        <f t="shared" si="125"/>
        <v>0</v>
      </c>
      <c r="Q287" s="145"/>
      <c r="R287" s="145">
        <f t="shared" si="126"/>
        <v>0</v>
      </c>
      <c r="S287" s="168"/>
      <c r="T287" s="168"/>
      <c r="U287" s="168"/>
      <c r="V287" s="145">
        <f t="shared" si="127"/>
        <v>0</v>
      </c>
      <c r="W287" s="145"/>
      <c r="X287" s="145">
        <f t="shared" si="128"/>
        <v>0</v>
      </c>
      <c r="Y287" s="145">
        <f t="shared" si="129"/>
        <v>0</v>
      </c>
      <c r="Z287" s="145">
        <f t="shared" si="130"/>
        <v>0</v>
      </c>
      <c r="AA287" s="164"/>
      <c r="AB287" s="145">
        <f t="shared" si="131"/>
        <v>0</v>
      </c>
      <c r="AC287" s="145">
        <f>R287*F287</f>
        <v>0</v>
      </c>
      <c r="AD287" s="145">
        <f>(S287+T287+U287)*F287</f>
        <v>0</v>
      </c>
      <c r="AE287" s="145">
        <f>X287*F287</f>
        <v>0</v>
      </c>
      <c r="AF287" s="145">
        <f>Y287*F287</f>
        <v>0</v>
      </c>
      <c r="AG287" s="145">
        <f t="shared" si="132"/>
        <v>0</v>
      </c>
    </row>
    <row r="288" spans="1:33" s="135" customFormat="1" ht="12.75" customHeight="1">
      <c r="A288" s="136"/>
      <c r="B288" s="143" t="s">
        <v>800</v>
      </c>
      <c r="C288" s="138"/>
      <c r="D288" s="141" t="s">
        <v>801</v>
      </c>
      <c r="E288" s="140" t="s">
        <v>202</v>
      </c>
      <c r="F288" s="141" t="s">
        <v>202</v>
      </c>
      <c r="G288" s="141"/>
      <c r="H288" s="141"/>
      <c r="I288" s="141"/>
      <c r="J288" s="145">
        <v>0</v>
      </c>
      <c r="K288" s="164"/>
      <c r="L288" s="145"/>
      <c r="M288" s="145"/>
      <c r="N288" s="145"/>
      <c r="O288" s="145"/>
      <c r="P288" s="145">
        <f t="shared" si="125"/>
        <v>0</v>
      </c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  <c r="AA288" s="164"/>
      <c r="AB288" s="141"/>
      <c r="AC288" s="145"/>
      <c r="AD288" s="141"/>
      <c r="AE288" s="141"/>
      <c r="AF288" s="141"/>
      <c r="AG288" s="145"/>
    </row>
    <row r="289" spans="1:33" s="135" customFormat="1" ht="12.75" customHeight="1">
      <c r="A289" s="140">
        <v>201</v>
      </c>
      <c r="B289" s="143" t="s">
        <v>802</v>
      </c>
      <c r="C289" s="143" t="s">
        <v>802</v>
      </c>
      <c r="D289" s="141" t="s">
        <v>803</v>
      </c>
      <c r="E289" s="140" t="s">
        <v>4</v>
      </c>
      <c r="F289" s="144">
        <v>45</v>
      </c>
      <c r="G289" s="145">
        <v>14.220499999999999</v>
      </c>
      <c r="H289" s="1">
        <f t="shared" ref="H289:H291" si="141">G289*(1-$H$3)</f>
        <v>14.220499999999999</v>
      </c>
      <c r="I289" s="145"/>
      <c r="J289" s="145">
        <v>0.30599999999999999</v>
      </c>
      <c r="K289" s="164"/>
      <c r="L289" s="168"/>
      <c r="M289" s="168"/>
      <c r="N289" s="168"/>
      <c r="O289" s="168"/>
      <c r="P289" s="145">
        <f t="shared" si="125"/>
        <v>0</v>
      </c>
      <c r="Q289" s="145"/>
      <c r="R289" s="145">
        <f t="shared" si="126"/>
        <v>0</v>
      </c>
      <c r="S289" s="168"/>
      <c r="T289" s="168"/>
      <c r="U289" s="168"/>
      <c r="V289" s="145">
        <f t="shared" si="127"/>
        <v>0</v>
      </c>
      <c r="W289" s="145"/>
      <c r="X289" s="145">
        <f t="shared" si="128"/>
        <v>0</v>
      </c>
      <c r="Y289" s="145">
        <f t="shared" si="129"/>
        <v>0</v>
      </c>
      <c r="Z289" s="145">
        <f t="shared" si="130"/>
        <v>0</v>
      </c>
      <c r="AA289" s="164"/>
      <c r="AB289" s="145">
        <f t="shared" si="131"/>
        <v>0</v>
      </c>
      <c r="AC289" s="145">
        <f>R289*F289</f>
        <v>0</v>
      </c>
      <c r="AD289" s="145">
        <f>(S289+T289+U289)*F289</f>
        <v>0</v>
      </c>
      <c r="AE289" s="145">
        <f>X289*F289</f>
        <v>0</v>
      </c>
      <c r="AF289" s="145">
        <f>Y289*F289</f>
        <v>0</v>
      </c>
      <c r="AG289" s="145">
        <f t="shared" si="132"/>
        <v>0</v>
      </c>
    </row>
    <row r="290" spans="1:33" s="135" customFormat="1" ht="12.75" customHeight="1">
      <c r="A290" s="140">
        <v>202</v>
      </c>
      <c r="B290" s="143" t="s">
        <v>804</v>
      </c>
      <c r="C290" s="143" t="s">
        <v>804</v>
      </c>
      <c r="D290" s="141" t="s">
        <v>805</v>
      </c>
      <c r="E290" s="140" t="s">
        <v>4</v>
      </c>
      <c r="F290" s="144">
        <v>80</v>
      </c>
      <c r="G290" s="145">
        <v>18.835999999999999</v>
      </c>
      <c r="H290" s="1">
        <f t="shared" si="141"/>
        <v>18.835999999999999</v>
      </c>
      <c r="I290" s="145"/>
      <c r="J290" s="145">
        <v>0.34849999999999998</v>
      </c>
      <c r="K290" s="164"/>
      <c r="L290" s="168"/>
      <c r="M290" s="168"/>
      <c r="N290" s="168"/>
      <c r="O290" s="168"/>
      <c r="P290" s="145">
        <f t="shared" si="125"/>
        <v>0</v>
      </c>
      <c r="Q290" s="145"/>
      <c r="R290" s="145">
        <f t="shared" si="126"/>
        <v>0</v>
      </c>
      <c r="S290" s="168"/>
      <c r="T290" s="168"/>
      <c r="U290" s="168"/>
      <c r="V290" s="145">
        <f t="shared" si="127"/>
        <v>0</v>
      </c>
      <c r="W290" s="145"/>
      <c r="X290" s="145">
        <f t="shared" si="128"/>
        <v>0</v>
      </c>
      <c r="Y290" s="145">
        <f t="shared" si="129"/>
        <v>0</v>
      </c>
      <c r="Z290" s="145">
        <f t="shared" si="130"/>
        <v>0</v>
      </c>
      <c r="AA290" s="164"/>
      <c r="AB290" s="145">
        <f t="shared" si="131"/>
        <v>0</v>
      </c>
      <c r="AC290" s="145">
        <f>R290*F290</f>
        <v>0</v>
      </c>
      <c r="AD290" s="145">
        <f>(S290+T290+U290)*F290</f>
        <v>0</v>
      </c>
      <c r="AE290" s="145">
        <f>X290*F290</f>
        <v>0</v>
      </c>
      <c r="AF290" s="145">
        <f>Y290*F290</f>
        <v>0</v>
      </c>
      <c r="AG290" s="145">
        <f t="shared" si="132"/>
        <v>0</v>
      </c>
    </row>
    <row r="291" spans="1:33" s="135" customFormat="1" ht="12.75" customHeight="1">
      <c r="A291" s="140">
        <v>203</v>
      </c>
      <c r="B291" s="143" t="s">
        <v>806</v>
      </c>
      <c r="C291" s="143" t="s">
        <v>806</v>
      </c>
      <c r="D291" s="141" t="s">
        <v>807</v>
      </c>
      <c r="E291" s="140" t="s">
        <v>4</v>
      </c>
      <c r="F291" s="144">
        <v>100</v>
      </c>
      <c r="G291" s="145">
        <v>8.4830000000000005</v>
      </c>
      <c r="H291" s="1">
        <f t="shared" si="141"/>
        <v>8.4830000000000005</v>
      </c>
      <c r="I291" s="145"/>
      <c r="J291" s="145">
        <v>0.23800000000000002</v>
      </c>
      <c r="K291" s="164"/>
      <c r="L291" s="168"/>
      <c r="M291" s="168"/>
      <c r="N291" s="168"/>
      <c r="O291" s="168"/>
      <c r="P291" s="145">
        <f t="shared" si="125"/>
        <v>0</v>
      </c>
      <c r="Q291" s="145"/>
      <c r="R291" s="145">
        <f t="shared" si="126"/>
        <v>0</v>
      </c>
      <c r="S291" s="168"/>
      <c r="T291" s="168"/>
      <c r="U291" s="168"/>
      <c r="V291" s="145">
        <f t="shared" si="127"/>
        <v>0</v>
      </c>
      <c r="W291" s="145"/>
      <c r="X291" s="145">
        <f t="shared" si="128"/>
        <v>0</v>
      </c>
      <c r="Y291" s="145">
        <f t="shared" si="129"/>
        <v>0</v>
      </c>
      <c r="Z291" s="145">
        <f t="shared" si="130"/>
        <v>0</v>
      </c>
      <c r="AA291" s="164"/>
      <c r="AB291" s="145">
        <f t="shared" si="131"/>
        <v>0</v>
      </c>
      <c r="AC291" s="145">
        <f>R291*F291</f>
        <v>0</v>
      </c>
      <c r="AD291" s="145">
        <f>(S291+T291+U291)*F291</f>
        <v>0</v>
      </c>
      <c r="AE291" s="145">
        <f>X291*F291</f>
        <v>0</v>
      </c>
      <c r="AF291" s="145">
        <f>Y291*F291</f>
        <v>0</v>
      </c>
      <c r="AG291" s="145">
        <f t="shared" si="132"/>
        <v>0</v>
      </c>
    </row>
    <row r="292" spans="1:33" s="135" customFormat="1" ht="12.75" customHeight="1">
      <c r="A292" s="136"/>
      <c r="B292" s="143" t="s">
        <v>808</v>
      </c>
      <c r="C292" s="138"/>
      <c r="D292" s="141" t="s">
        <v>809</v>
      </c>
      <c r="E292" s="140" t="s">
        <v>202</v>
      </c>
      <c r="F292" s="141" t="s">
        <v>202</v>
      </c>
      <c r="G292" s="141"/>
      <c r="H292" s="141"/>
      <c r="I292" s="141"/>
      <c r="J292" s="145">
        <v>0</v>
      </c>
      <c r="K292" s="164"/>
      <c r="L292" s="145"/>
      <c r="M292" s="145"/>
      <c r="N292" s="145"/>
      <c r="O292" s="145"/>
      <c r="P292" s="145">
        <f t="shared" si="125"/>
        <v>0</v>
      </c>
      <c r="Q292" s="141"/>
      <c r="R292" s="141"/>
      <c r="S292" s="141"/>
      <c r="T292" s="141"/>
      <c r="U292" s="141"/>
      <c r="V292" s="141"/>
      <c r="W292" s="141"/>
      <c r="X292" s="141"/>
      <c r="Y292" s="141"/>
      <c r="Z292" s="141"/>
      <c r="AA292" s="164"/>
      <c r="AB292" s="141"/>
      <c r="AC292" s="145"/>
      <c r="AD292" s="141"/>
      <c r="AE292" s="141"/>
      <c r="AF292" s="141"/>
      <c r="AG292" s="145"/>
    </row>
    <row r="293" spans="1:33" s="135" customFormat="1" ht="12.75" customHeight="1">
      <c r="A293" s="140">
        <v>204</v>
      </c>
      <c r="B293" s="143" t="s">
        <v>810</v>
      </c>
      <c r="C293" s="143" t="s">
        <v>811</v>
      </c>
      <c r="D293" s="141" t="s">
        <v>812</v>
      </c>
      <c r="E293" s="140" t="s">
        <v>4</v>
      </c>
      <c r="F293" s="144">
        <v>12</v>
      </c>
      <c r="G293" s="145">
        <v>66.028000000000006</v>
      </c>
      <c r="H293" s="1">
        <f t="shared" ref="H293" si="142">G293*(1-$H$3)</f>
        <v>66.028000000000006</v>
      </c>
      <c r="I293" s="145"/>
      <c r="J293" s="145">
        <v>0.66300000000000003</v>
      </c>
      <c r="K293" s="164"/>
      <c r="L293" s="168"/>
      <c r="M293" s="168"/>
      <c r="N293" s="168"/>
      <c r="O293" s="168"/>
      <c r="P293" s="145">
        <f t="shared" si="125"/>
        <v>0</v>
      </c>
      <c r="Q293" s="145"/>
      <c r="R293" s="145">
        <f t="shared" si="126"/>
        <v>0</v>
      </c>
      <c r="S293" s="168"/>
      <c r="T293" s="168"/>
      <c r="U293" s="168"/>
      <c r="V293" s="145">
        <f t="shared" si="127"/>
        <v>0</v>
      </c>
      <c r="W293" s="145"/>
      <c r="X293" s="145">
        <f t="shared" si="128"/>
        <v>0</v>
      </c>
      <c r="Y293" s="145">
        <f t="shared" si="129"/>
        <v>0</v>
      </c>
      <c r="Z293" s="145">
        <f t="shared" si="130"/>
        <v>0</v>
      </c>
      <c r="AA293" s="164"/>
      <c r="AB293" s="145">
        <f t="shared" si="131"/>
        <v>0</v>
      </c>
      <c r="AC293" s="145">
        <f>R293*F293</f>
        <v>0</v>
      </c>
      <c r="AD293" s="145">
        <f>(S293+T293+U293)*F293</f>
        <v>0</v>
      </c>
      <c r="AE293" s="145">
        <f>X293*F293</f>
        <v>0</v>
      </c>
      <c r="AF293" s="145">
        <f>Y293*F293</f>
        <v>0</v>
      </c>
      <c r="AG293" s="145">
        <f t="shared" si="132"/>
        <v>0</v>
      </c>
    </row>
    <row r="294" spans="1:33" s="135" customFormat="1" ht="12.75" customHeight="1">
      <c r="A294" s="136"/>
      <c r="B294" s="143" t="s">
        <v>813</v>
      </c>
      <c r="C294" s="138"/>
      <c r="D294" s="141" t="s">
        <v>814</v>
      </c>
      <c r="E294" s="140" t="s">
        <v>202</v>
      </c>
      <c r="F294" s="141" t="s">
        <v>202</v>
      </c>
      <c r="G294" s="141"/>
      <c r="H294" s="141"/>
      <c r="I294" s="141"/>
      <c r="J294" s="145">
        <v>0</v>
      </c>
      <c r="K294" s="164"/>
      <c r="L294" s="145"/>
      <c r="M294" s="145"/>
      <c r="N294" s="145"/>
      <c r="O294" s="145"/>
      <c r="P294" s="145">
        <f t="shared" si="125"/>
        <v>0</v>
      </c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  <c r="AA294" s="164"/>
      <c r="AB294" s="141"/>
      <c r="AC294" s="145"/>
      <c r="AD294" s="141"/>
      <c r="AE294" s="141"/>
      <c r="AF294" s="141"/>
      <c r="AG294" s="145"/>
    </row>
    <row r="295" spans="1:33" s="135" customFormat="1" ht="12.75" customHeight="1">
      <c r="A295" s="140">
        <v>205</v>
      </c>
      <c r="B295" s="143" t="s">
        <v>815</v>
      </c>
      <c r="C295" s="143" t="s">
        <v>816</v>
      </c>
      <c r="D295" s="141" t="s">
        <v>817</v>
      </c>
      <c r="E295" s="140" t="s">
        <v>4</v>
      </c>
      <c r="F295" s="144">
        <v>18</v>
      </c>
      <c r="G295" s="145">
        <v>177.42049999999998</v>
      </c>
      <c r="H295" s="1">
        <f t="shared" ref="H295" si="143">G295*(1-$H$3)</f>
        <v>177.42049999999998</v>
      </c>
      <c r="I295" s="145"/>
      <c r="J295" s="145">
        <v>0.78200000000000003</v>
      </c>
      <c r="K295" s="164"/>
      <c r="L295" s="168"/>
      <c r="M295" s="168"/>
      <c r="N295" s="168"/>
      <c r="O295" s="168"/>
      <c r="P295" s="145">
        <f t="shared" si="125"/>
        <v>0</v>
      </c>
      <c r="Q295" s="145"/>
      <c r="R295" s="145">
        <f t="shared" si="126"/>
        <v>0</v>
      </c>
      <c r="S295" s="168"/>
      <c r="T295" s="168"/>
      <c r="U295" s="168"/>
      <c r="V295" s="145">
        <f t="shared" si="127"/>
        <v>0</v>
      </c>
      <c r="W295" s="145"/>
      <c r="X295" s="145">
        <f t="shared" si="128"/>
        <v>0</v>
      </c>
      <c r="Y295" s="145">
        <f t="shared" si="129"/>
        <v>0</v>
      </c>
      <c r="Z295" s="145">
        <f t="shared" si="130"/>
        <v>0</v>
      </c>
      <c r="AA295" s="164"/>
      <c r="AB295" s="145">
        <f t="shared" si="131"/>
        <v>0</v>
      </c>
      <c r="AC295" s="145">
        <f>R295*F295</f>
        <v>0</v>
      </c>
      <c r="AD295" s="145">
        <f>(S295+T295+U295)*F295</f>
        <v>0</v>
      </c>
      <c r="AE295" s="145">
        <f>X295*F295</f>
        <v>0</v>
      </c>
      <c r="AF295" s="145">
        <f>Y295*F295</f>
        <v>0</v>
      </c>
      <c r="AG295" s="145">
        <f t="shared" si="132"/>
        <v>0</v>
      </c>
    </row>
    <row r="296" spans="1:33" s="135" customFormat="1" ht="12.75" customHeight="1">
      <c r="A296" s="136"/>
      <c r="B296" s="143" t="s">
        <v>818</v>
      </c>
      <c r="C296" s="138"/>
      <c r="D296" s="141" t="s">
        <v>819</v>
      </c>
      <c r="E296" s="140" t="s">
        <v>202</v>
      </c>
      <c r="F296" s="141" t="s">
        <v>202</v>
      </c>
      <c r="G296" s="141"/>
      <c r="H296" s="141"/>
      <c r="I296" s="141"/>
      <c r="J296" s="145">
        <v>0</v>
      </c>
      <c r="K296" s="164"/>
      <c r="L296" s="145"/>
      <c r="M296" s="145"/>
      <c r="N296" s="145"/>
      <c r="O296" s="145"/>
      <c r="P296" s="145">
        <f t="shared" si="125"/>
        <v>0</v>
      </c>
      <c r="Q296" s="141"/>
      <c r="R296" s="141"/>
      <c r="S296" s="141"/>
      <c r="T296" s="141"/>
      <c r="U296" s="141"/>
      <c r="V296" s="141"/>
      <c r="W296" s="141"/>
      <c r="X296" s="141"/>
      <c r="Y296" s="141"/>
      <c r="Z296" s="141"/>
      <c r="AA296" s="164"/>
      <c r="AB296" s="141"/>
      <c r="AC296" s="145"/>
      <c r="AD296" s="141"/>
      <c r="AE296" s="141"/>
      <c r="AF296" s="141"/>
      <c r="AG296" s="145"/>
    </row>
    <row r="297" spans="1:33" s="135" customFormat="1" ht="12.75" customHeight="1">
      <c r="A297" s="140">
        <v>206</v>
      </c>
      <c r="B297" s="143" t="s">
        <v>820</v>
      </c>
      <c r="C297" s="143" t="s">
        <v>821</v>
      </c>
      <c r="D297" s="141" t="s">
        <v>822</v>
      </c>
      <c r="E297" s="140" t="s">
        <v>4</v>
      </c>
      <c r="F297" s="144">
        <v>16</v>
      </c>
      <c r="G297" s="145">
        <v>245.93049999999997</v>
      </c>
      <c r="H297" s="1">
        <f t="shared" ref="H297:H298" si="144">G297*(1-$H$3)</f>
        <v>245.93049999999997</v>
      </c>
      <c r="I297" s="145"/>
      <c r="J297" s="145">
        <v>0.78200000000000003</v>
      </c>
      <c r="K297" s="164"/>
      <c r="L297" s="168"/>
      <c r="M297" s="168"/>
      <c r="N297" s="168"/>
      <c r="O297" s="168"/>
      <c r="P297" s="145">
        <f t="shared" si="125"/>
        <v>0</v>
      </c>
      <c r="Q297" s="145"/>
      <c r="R297" s="145">
        <f t="shared" si="126"/>
        <v>0</v>
      </c>
      <c r="S297" s="168"/>
      <c r="T297" s="168"/>
      <c r="U297" s="168"/>
      <c r="V297" s="145">
        <f t="shared" si="127"/>
        <v>0</v>
      </c>
      <c r="W297" s="145"/>
      <c r="X297" s="145">
        <f t="shared" si="128"/>
        <v>0</v>
      </c>
      <c r="Y297" s="145">
        <f t="shared" si="129"/>
        <v>0</v>
      </c>
      <c r="Z297" s="145">
        <f t="shared" si="130"/>
        <v>0</v>
      </c>
      <c r="AA297" s="164"/>
      <c r="AB297" s="145">
        <f t="shared" si="131"/>
        <v>0</v>
      </c>
      <c r="AC297" s="145">
        <f>R297*F297</f>
        <v>0</v>
      </c>
      <c r="AD297" s="145">
        <f>(S297+T297+U297)*F297</f>
        <v>0</v>
      </c>
      <c r="AE297" s="145">
        <f>X297*F297</f>
        <v>0</v>
      </c>
      <c r="AF297" s="145">
        <f>Y297*F297</f>
        <v>0</v>
      </c>
      <c r="AG297" s="145">
        <f t="shared" si="132"/>
        <v>0</v>
      </c>
    </row>
    <row r="298" spans="1:33" s="135" customFormat="1" ht="12.75" customHeight="1">
      <c r="A298" s="140">
        <v>207</v>
      </c>
      <c r="B298" s="143" t="s">
        <v>823</v>
      </c>
      <c r="C298" s="143" t="s">
        <v>824</v>
      </c>
      <c r="D298" s="141" t="s">
        <v>825</v>
      </c>
      <c r="E298" s="140" t="s">
        <v>4</v>
      </c>
      <c r="F298" s="144">
        <v>2</v>
      </c>
      <c r="G298" s="145">
        <v>187.3655</v>
      </c>
      <c r="H298" s="1">
        <f t="shared" si="144"/>
        <v>187.3655</v>
      </c>
      <c r="I298" s="145"/>
      <c r="J298" s="145">
        <v>0.78200000000000003</v>
      </c>
      <c r="K298" s="164"/>
      <c r="L298" s="168"/>
      <c r="M298" s="168"/>
      <c r="N298" s="168"/>
      <c r="O298" s="168"/>
      <c r="P298" s="145">
        <f t="shared" si="125"/>
        <v>0</v>
      </c>
      <c r="Q298" s="145"/>
      <c r="R298" s="145">
        <f t="shared" si="126"/>
        <v>0</v>
      </c>
      <c r="S298" s="168"/>
      <c r="T298" s="168"/>
      <c r="U298" s="168"/>
      <c r="V298" s="145">
        <f t="shared" si="127"/>
        <v>0</v>
      </c>
      <c r="W298" s="145"/>
      <c r="X298" s="145">
        <f t="shared" si="128"/>
        <v>0</v>
      </c>
      <c r="Y298" s="145">
        <f t="shared" si="129"/>
        <v>0</v>
      </c>
      <c r="Z298" s="145">
        <f t="shared" si="130"/>
        <v>0</v>
      </c>
      <c r="AA298" s="164"/>
      <c r="AB298" s="145">
        <f t="shared" si="131"/>
        <v>0</v>
      </c>
      <c r="AC298" s="145">
        <f>R298*F298</f>
        <v>0</v>
      </c>
      <c r="AD298" s="145">
        <f>(S298+T298+U298)*F298</f>
        <v>0</v>
      </c>
      <c r="AE298" s="145">
        <f>X298*F298</f>
        <v>0</v>
      </c>
      <c r="AF298" s="145">
        <f>Y298*F298</f>
        <v>0</v>
      </c>
      <c r="AG298" s="145">
        <f t="shared" si="132"/>
        <v>0</v>
      </c>
    </row>
    <row r="299" spans="1:33" s="135" customFormat="1" ht="12.75" customHeight="1">
      <c r="A299" s="136"/>
      <c r="B299" s="143" t="s">
        <v>174</v>
      </c>
      <c r="C299" s="138"/>
      <c r="D299" s="141" t="s">
        <v>826</v>
      </c>
      <c r="E299" s="140" t="s">
        <v>202</v>
      </c>
      <c r="F299" s="141" t="s">
        <v>202</v>
      </c>
      <c r="G299" s="141"/>
      <c r="H299" s="141"/>
      <c r="I299" s="141"/>
      <c r="J299" s="145">
        <v>0</v>
      </c>
      <c r="K299" s="164"/>
      <c r="L299" s="145"/>
      <c r="M299" s="145"/>
      <c r="N299" s="145"/>
      <c r="O299" s="145"/>
      <c r="P299" s="145">
        <f t="shared" si="125"/>
        <v>0</v>
      </c>
      <c r="Q299" s="141"/>
      <c r="R299" s="141"/>
      <c r="S299" s="141"/>
      <c r="T299" s="141"/>
      <c r="U299" s="141"/>
      <c r="V299" s="141"/>
      <c r="W299" s="141"/>
      <c r="X299" s="141"/>
      <c r="Y299" s="141"/>
      <c r="Z299" s="141"/>
      <c r="AA299" s="164"/>
      <c r="AB299" s="141"/>
      <c r="AC299" s="145"/>
      <c r="AD299" s="141"/>
      <c r="AE299" s="141"/>
      <c r="AF299" s="141"/>
      <c r="AG299" s="145"/>
    </row>
    <row r="300" spans="1:33" s="135" customFormat="1" ht="12.75" customHeight="1">
      <c r="A300" s="140">
        <v>208</v>
      </c>
      <c r="B300" s="143" t="s">
        <v>169</v>
      </c>
      <c r="C300" s="143" t="s">
        <v>827</v>
      </c>
      <c r="D300" s="141" t="s">
        <v>175</v>
      </c>
      <c r="E300" s="140" t="s">
        <v>4</v>
      </c>
      <c r="F300" s="144">
        <v>22</v>
      </c>
      <c r="G300" s="145">
        <v>80.784000000000006</v>
      </c>
      <c r="H300" s="1">
        <f t="shared" ref="H300:H301" si="145">G300*(1-$H$3)</f>
        <v>80.784000000000006</v>
      </c>
      <c r="I300" s="145"/>
      <c r="J300" s="145">
        <v>0.51</v>
      </c>
      <c r="K300" s="164"/>
      <c r="L300" s="168"/>
      <c r="M300" s="168"/>
      <c r="N300" s="168"/>
      <c r="O300" s="168"/>
      <c r="P300" s="145">
        <f t="shared" si="125"/>
        <v>0</v>
      </c>
      <c r="Q300" s="145"/>
      <c r="R300" s="145">
        <f t="shared" si="126"/>
        <v>0</v>
      </c>
      <c r="S300" s="168"/>
      <c r="T300" s="168"/>
      <c r="U300" s="168"/>
      <c r="V300" s="145">
        <f t="shared" si="127"/>
        <v>0</v>
      </c>
      <c r="W300" s="145"/>
      <c r="X300" s="145">
        <f t="shared" si="128"/>
        <v>0</v>
      </c>
      <c r="Y300" s="145">
        <f t="shared" si="129"/>
        <v>0</v>
      </c>
      <c r="Z300" s="145">
        <f t="shared" si="130"/>
        <v>0</v>
      </c>
      <c r="AA300" s="164"/>
      <c r="AB300" s="145">
        <f t="shared" si="131"/>
        <v>0</v>
      </c>
      <c r="AC300" s="145">
        <f>R300*F300</f>
        <v>0</v>
      </c>
      <c r="AD300" s="145">
        <f>(S300+T300+U300)*F300</f>
        <v>0</v>
      </c>
      <c r="AE300" s="145">
        <f>X300*F300</f>
        <v>0</v>
      </c>
      <c r="AF300" s="145">
        <f>Y300*F300</f>
        <v>0</v>
      </c>
      <c r="AG300" s="145">
        <f t="shared" si="132"/>
        <v>0</v>
      </c>
    </row>
    <row r="301" spans="1:33" s="135" customFormat="1" ht="12.75" customHeight="1">
      <c r="A301" s="140">
        <v>209</v>
      </c>
      <c r="B301" s="143" t="s">
        <v>828</v>
      </c>
      <c r="C301" s="143" t="s">
        <v>829</v>
      </c>
      <c r="D301" s="141" t="s">
        <v>830</v>
      </c>
      <c r="E301" s="140" t="s">
        <v>4</v>
      </c>
      <c r="F301" s="144">
        <v>22</v>
      </c>
      <c r="G301" s="145">
        <v>6.9190000000000005</v>
      </c>
      <c r="H301" s="1">
        <f t="shared" si="145"/>
        <v>6.9190000000000005</v>
      </c>
      <c r="I301" s="145"/>
      <c r="J301" s="145">
        <v>0</v>
      </c>
      <c r="K301" s="164"/>
      <c r="L301" s="168"/>
      <c r="M301" s="168"/>
      <c r="N301" s="168"/>
      <c r="O301" s="168"/>
      <c r="P301" s="145">
        <f t="shared" si="125"/>
        <v>0</v>
      </c>
      <c r="Q301" s="145"/>
      <c r="R301" s="145">
        <f t="shared" si="126"/>
        <v>0</v>
      </c>
      <c r="S301" s="168"/>
      <c r="T301" s="168"/>
      <c r="U301" s="168"/>
      <c r="V301" s="145">
        <f t="shared" si="127"/>
        <v>0</v>
      </c>
      <c r="W301" s="145"/>
      <c r="X301" s="145">
        <f t="shared" si="128"/>
        <v>0</v>
      </c>
      <c r="Y301" s="145">
        <f t="shared" si="129"/>
        <v>0</v>
      </c>
      <c r="Z301" s="145">
        <f t="shared" si="130"/>
        <v>0</v>
      </c>
      <c r="AA301" s="164"/>
      <c r="AB301" s="145">
        <f t="shared" si="131"/>
        <v>0</v>
      </c>
      <c r="AC301" s="145">
        <f>R301*F301</f>
        <v>0</v>
      </c>
      <c r="AD301" s="145">
        <f>(S301+T301+U301)*F301</f>
        <v>0</v>
      </c>
      <c r="AE301" s="145">
        <f>X301*F301</f>
        <v>0</v>
      </c>
      <c r="AF301" s="145">
        <f>Y301*F301</f>
        <v>0</v>
      </c>
      <c r="AG301" s="145">
        <f t="shared" si="132"/>
        <v>0</v>
      </c>
    </row>
    <row r="302" spans="1:33" s="135" customFormat="1" ht="12.75" customHeight="1">
      <c r="A302" s="136"/>
      <c r="B302" s="143" t="s">
        <v>831</v>
      </c>
      <c r="C302" s="138"/>
      <c r="D302" s="141" t="s">
        <v>832</v>
      </c>
      <c r="E302" s="140" t="s">
        <v>202</v>
      </c>
      <c r="F302" s="141" t="s">
        <v>202</v>
      </c>
      <c r="G302" s="141"/>
      <c r="H302" s="141"/>
      <c r="I302" s="141"/>
      <c r="J302" s="145">
        <v>0</v>
      </c>
      <c r="K302" s="164"/>
      <c r="L302" s="145"/>
      <c r="M302" s="145"/>
      <c r="N302" s="145"/>
      <c r="O302" s="145"/>
      <c r="P302" s="145">
        <f t="shared" si="125"/>
        <v>0</v>
      </c>
      <c r="Q302" s="141"/>
      <c r="R302" s="141"/>
      <c r="S302" s="141"/>
      <c r="T302" s="141"/>
      <c r="U302" s="141"/>
      <c r="V302" s="141"/>
      <c r="W302" s="141"/>
      <c r="X302" s="141"/>
      <c r="Y302" s="141"/>
      <c r="Z302" s="141"/>
      <c r="AA302" s="164"/>
      <c r="AB302" s="141"/>
      <c r="AC302" s="145"/>
      <c r="AD302" s="141"/>
      <c r="AE302" s="141"/>
      <c r="AF302" s="141"/>
      <c r="AG302" s="145"/>
    </row>
    <row r="303" spans="1:33" s="135" customFormat="1" ht="12.75" customHeight="1">
      <c r="A303" s="140">
        <v>210</v>
      </c>
      <c r="B303" s="143" t="s">
        <v>833</v>
      </c>
      <c r="C303" s="143" t="s">
        <v>833</v>
      </c>
      <c r="D303" s="141" t="s">
        <v>834</v>
      </c>
      <c r="E303" s="140" t="s">
        <v>4</v>
      </c>
      <c r="F303" s="144">
        <v>10</v>
      </c>
      <c r="G303" s="145">
        <v>262.48</v>
      </c>
      <c r="H303" s="1">
        <f t="shared" ref="H303:H304" si="146">G303*(1-$H$3)</f>
        <v>262.48</v>
      </c>
      <c r="I303" s="145"/>
      <c r="J303" s="145">
        <v>0.42499999999999999</v>
      </c>
      <c r="K303" s="164"/>
      <c r="L303" s="168"/>
      <c r="M303" s="168"/>
      <c r="N303" s="168"/>
      <c r="O303" s="168"/>
      <c r="P303" s="145">
        <f t="shared" si="125"/>
        <v>0</v>
      </c>
      <c r="Q303" s="145"/>
      <c r="R303" s="145">
        <f t="shared" si="126"/>
        <v>0</v>
      </c>
      <c r="S303" s="168"/>
      <c r="T303" s="168"/>
      <c r="U303" s="168"/>
      <c r="V303" s="145">
        <f t="shared" si="127"/>
        <v>0</v>
      </c>
      <c r="W303" s="145"/>
      <c r="X303" s="145">
        <f t="shared" si="128"/>
        <v>0</v>
      </c>
      <c r="Y303" s="145">
        <f t="shared" si="129"/>
        <v>0</v>
      </c>
      <c r="Z303" s="145">
        <f t="shared" si="130"/>
        <v>0</v>
      </c>
      <c r="AA303" s="164"/>
      <c r="AB303" s="145">
        <f t="shared" si="131"/>
        <v>0</v>
      </c>
      <c r="AC303" s="145">
        <f>R303*F303</f>
        <v>0</v>
      </c>
      <c r="AD303" s="145">
        <f>(S303+T303+U303)*F303</f>
        <v>0</v>
      </c>
      <c r="AE303" s="145">
        <f>X303*F303</f>
        <v>0</v>
      </c>
      <c r="AF303" s="145">
        <f>Y303*F303</f>
        <v>0</v>
      </c>
      <c r="AG303" s="145">
        <f t="shared" si="132"/>
        <v>0</v>
      </c>
    </row>
    <row r="304" spans="1:33" s="135" customFormat="1" ht="12.75" customHeight="1">
      <c r="A304" s="140">
        <v>211</v>
      </c>
      <c r="B304" s="143" t="s">
        <v>835</v>
      </c>
      <c r="C304" s="143" t="s">
        <v>835</v>
      </c>
      <c r="D304" s="141" t="s">
        <v>836</v>
      </c>
      <c r="E304" s="140" t="s">
        <v>4</v>
      </c>
      <c r="F304" s="144">
        <v>21</v>
      </c>
      <c r="G304" s="145">
        <v>285.77</v>
      </c>
      <c r="H304" s="1">
        <f t="shared" si="146"/>
        <v>285.77</v>
      </c>
      <c r="I304" s="145"/>
      <c r="J304" s="145">
        <v>0.42499999999999999</v>
      </c>
      <c r="K304" s="164"/>
      <c r="L304" s="168"/>
      <c r="M304" s="168"/>
      <c r="N304" s="168"/>
      <c r="O304" s="168"/>
      <c r="P304" s="145">
        <f t="shared" si="125"/>
        <v>0</v>
      </c>
      <c r="Q304" s="145"/>
      <c r="R304" s="145">
        <f t="shared" si="126"/>
        <v>0</v>
      </c>
      <c r="S304" s="168"/>
      <c r="T304" s="168"/>
      <c r="U304" s="168"/>
      <c r="V304" s="145">
        <f t="shared" si="127"/>
        <v>0</v>
      </c>
      <c r="W304" s="145"/>
      <c r="X304" s="145">
        <f t="shared" si="128"/>
        <v>0</v>
      </c>
      <c r="Y304" s="145">
        <f t="shared" si="129"/>
        <v>0</v>
      </c>
      <c r="Z304" s="145">
        <f t="shared" si="130"/>
        <v>0</v>
      </c>
      <c r="AA304" s="164"/>
      <c r="AB304" s="145">
        <f t="shared" si="131"/>
        <v>0</v>
      </c>
      <c r="AC304" s="145">
        <f>R304*F304</f>
        <v>0</v>
      </c>
      <c r="AD304" s="145">
        <f>(S304+T304+U304)*F304</f>
        <v>0</v>
      </c>
      <c r="AE304" s="145">
        <f>X304*F304</f>
        <v>0</v>
      </c>
      <c r="AF304" s="145">
        <f>Y304*F304</f>
        <v>0</v>
      </c>
      <c r="AG304" s="145">
        <f t="shared" si="132"/>
        <v>0</v>
      </c>
    </row>
    <row r="305" spans="1:33" s="135" customFormat="1" ht="12.75" customHeight="1">
      <c r="A305" s="136"/>
      <c r="B305" s="143" t="s">
        <v>837</v>
      </c>
      <c r="C305" s="138"/>
      <c r="D305" s="141" t="s">
        <v>838</v>
      </c>
      <c r="E305" s="140" t="s">
        <v>202</v>
      </c>
      <c r="F305" s="141" t="s">
        <v>202</v>
      </c>
      <c r="G305" s="141"/>
      <c r="H305" s="141"/>
      <c r="I305" s="141"/>
      <c r="J305" s="145">
        <v>0</v>
      </c>
      <c r="K305" s="164"/>
      <c r="L305" s="145"/>
      <c r="M305" s="145"/>
      <c r="N305" s="145"/>
      <c r="O305" s="145"/>
      <c r="P305" s="145">
        <f t="shared" si="125"/>
        <v>0</v>
      </c>
      <c r="Q305" s="141"/>
      <c r="R305" s="141"/>
      <c r="S305" s="141"/>
      <c r="T305" s="141"/>
      <c r="U305" s="141"/>
      <c r="V305" s="141"/>
      <c r="W305" s="141"/>
      <c r="X305" s="141"/>
      <c r="Y305" s="141"/>
      <c r="Z305" s="141"/>
      <c r="AA305" s="164"/>
      <c r="AB305" s="141"/>
      <c r="AC305" s="145"/>
      <c r="AD305" s="141"/>
      <c r="AE305" s="141"/>
      <c r="AF305" s="141"/>
      <c r="AG305" s="145"/>
    </row>
    <row r="306" spans="1:33" s="135" customFormat="1" ht="12.75" customHeight="1">
      <c r="A306" s="140">
        <v>212</v>
      </c>
      <c r="B306" s="143" t="s">
        <v>839</v>
      </c>
      <c r="C306" s="143" t="s">
        <v>839</v>
      </c>
      <c r="D306" s="141" t="s">
        <v>840</v>
      </c>
      <c r="E306" s="140" t="s">
        <v>4</v>
      </c>
      <c r="F306" s="144">
        <v>1</v>
      </c>
      <c r="G306" s="145">
        <v>1474.903</v>
      </c>
      <c r="H306" s="1">
        <f t="shared" ref="H306" si="147">G306*(1-$H$3)</f>
        <v>1474.903</v>
      </c>
      <c r="I306" s="145"/>
      <c r="J306" s="145">
        <v>0.85</v>
      </c>
      <c r="K306" s="164"/>
      <c r="L306" s="168"/>
      <c r="M306" s="168"/>
      <c r="N306" s="168"/>
      <c r="O306" s="168"/>
      <c r="P306" s="145">
        <f t="shared" si="125"/>
        <v>0</v>
      </c>
      <c r="Q306" s="145"/>
      <c r="R306" s="145">
        <f t="shared" si="126"/>
        <v>0</v>
      </c>
      <c r="S306" s="168"/>
      <c r="T306" s="168"/>
      <c r="U306" s="168"/>
      <c r="V306" s="145">
        <f t="shared" si="127"/>
        <v>0</v>
      </c>
      <c r="W306" s="145"/>
      <c r="X306" s="145">
        <f t="shared" si="128"/>
        <v>0</v>
      </c>
      <c r="Y306" s="145">
        <f t="shared" si="129"/>
        <v>0</v>
      </c>
      <c r="Z306" s="145">
        <f t="shared" si="130"/>
        <v>0</v>
      </c>
      <c r="AA306" s="164"/>
      <c r="AB306" s="145">
        <f t="shared" si="131"/>
        <v>0</v>
      </c>
      <c r="AC306" s="145">
        <f>R306*F306</f>
        <v>0</v>
      </c>
      <c r="AD306" s="145">
        <f>(S306+T306+U306)*F306</f>
        <v>0</v>
      </c>
      <c r="AE306" s="145">
        <f>X306*F306</f>
        <v>0</v>
      </c>
      <c r="AF306" s="145">
        <f>Y306*F306</f>
        <v>0</v>
      </c>
      <c r="AG306" s="145">
        <f t="shared" si="132"/>
        <v>0</v>
      </c>
    </row>
    <row r="307" spans="1:33" s="135" customFormat="1" ht="12.75" customHeight="1">
      <c r="A307" s="136"/>
      <c r="B307" s="143" t="s">
        <v>841</v>
      </c>
      <c r="C307" s="138"/>
      <c r="D307" s="141" t="s">
        <v>842</v>
      </c>
      <c r="E307" s="140" t="s">
        <v>202</v>
      </c>
      <c r="F307" s="141" t="s">
        <v>202</v>
      </c>
      <c r="G307" s="141"/>
      <c r="H307" s="141"/>
      <c r="I307" s="141"/>
      <c r="J307" s="145">
        <v>0</v>
      </c>
      <c r="K307" s="164"/>
      <c r="L307" s="145"/>
      <c r="M307" s="145"/>
      <c r="N307" s="145"/>
      <c r="O307" s="145"/>
      <c r="P307" s="145">
        <f t="shared" si="125"/>
        <v>0</v>
      </c>
      <c r="Q307" s="141"/>
      <c r="R307" s="141"/>
      <c r="S307" s="141"/>
      <c r="T307" s="141"/>
      <c r="U307" s="141"/>
      <c r="V307" s="141"/>
      <c r="W307" s="141"/>
      <c r="X307" s="141"/>
      <c r="Y307" s="141"/>
      <c r="Z307" s="141"/>
      <c r="AA307" s="164"/>
      <c r="AB307" s="141"/>
      <c r="AC307" s="145"/>
      <c r="AD307" s="141"/>
      <c r="AE307" s="141"/>
      <c r="AF307" s="141"/>
      <c r="AG307" s="145"/>
    </row>
    <row r="308" spans="1:33" s="135" customFormat="1" ht="12.75" customHeight="1">
      <c r="A308" s="140">
        <v>213</v>
      </c>
      <c r="B308" s="143" t="s">
        <v>843</v>
      </c>
      <c r="C308" s="143" t="s">
        <v>843</v>
      </c>
      <c r="D308" s="141" t="s">
        <v>844</v>
      </c>
      <c r="E308" s="140" t="s">
        <v>4</v>
      </c>
      <c r="F308" s="144">
        <v>1</v>
      </c>
      <c r="G308" s="145">
        <v>233.81799999999998</v>
      </c>
      <c r="H308" s="1">
        <f t="shared" ref="H308:H309" si="148">G308*(1-$H$3)</f>
        <v>233.81799999999998</v>
      </c>
      <c r="I308" s="145"/>
      <c r="J308" s="145">
        <v>0.21249999999999999</v>
      </c>
      <c r="K308" s="164"/>
      <c r="L308" s="168"/>
      <c r="M308" s="168"/>
      <c r="N308" s="168"/>
      <c r="O308" s="168"/>
      <c r="P308" s="145">
        <f t="shared" si="125"/>
        <v>0</v>
      </c>
      <c r="Q308" s="145"/>
      <c r="R308" s="145">
        <f t="shared" si="126"/>
        <v>0</v>
      </c>
      <c r="S308" s="168"/>
      <c r="T308" s="168"/>
      <c r="U308" s="168"/>
      <c r="V308" s="145">
        <f t="shared" si="127"/>
        <v>0</v>
      </c>
      <c r="W308" s="145"/>
      <c r="X308" s="145">
        <f t="shared" si="128"/>
        <v>0</v>
      </c>
      <c r="Y308" s="145">
        <f t="shared" si="129"/>
        <v>0</v>
      </c>
      <c r="Z308" s="145">
        <f t="shared" si="130"/>
        <v>0</v>
      </c>
      <c r="AA308" s="164"/>
      <c r="AB308" s="145">
        <f t="shared" si="131"/>
        <v>0</v>
      </c>
      <c r="AC308" s="145">
        <f>R308*F308</f>
        <v>0</v>
      </c>
      <c r="AD308" s="145">
        <f>(S308+T308+U308)*F308</f>
        <v>0</v>
      </c>
      <c r="AE308" s="145">
        <f>X308*F308</f>
        <v>0</v>
      </c>
      <c r="AF308" s="145">
        <f>Y308*F308</f>
        <v>0</v>
      </c>
      <c r="AG308" s="145">
        <f t="shared" si="132"/>
        <v>0</v>
      </c>
    </row>
    <row r="309" spans="1:33" s="135" customFormat="1" ht="12.75" customHeight="1">
      <c r="A309" s="140">
        <v>214</v>
      </c>
      <c r="B309" s="143" t="s">
        <v>845</v>
      </c>
      <c r="C309" s="143" t="s">
        <v>845</v>
      </c>
      <c r="D309" s="141" t="s">
        <v>846</v>
      </c>
      <c r="E309" s="140" t="s">
        <v>4</v>
      </c>
      <c r="F309" s="144">
        <v>16</v>
      </c>
      <c r="G309" s="145">
        <v>238.56950000000001</v>
      </c>
      <c r="H309" s="1">
        <f t="shared" si="148"/>
        <v>238.56950000000001</v>
      </c>
      <c r="I309" s="145"/>
      <c r="J309" s="145">
        <v>0.21249999999999999</v>
      </c>
      <c r="K309" s="164"/>
      <c r="L309" s="168"/>
      <c r="M309" s="168"/>
      <c r="N309" s="168"/>
      <c r="O309" s="168"/>
      <c r="P309" s="145">
        <f t="shared" si="125"/>
        <v>0</v>
      </c>
      <c r="Q309" s="145"/>
      <c r="R309" s="145">
        <f t="shared" si="126"/>
        <v>0</v>
      </c>
      <c r="S309" s="168"/>
      <c r="T309" s="168"/>
      <c r="U309" s="168"/>
      <c r="V309" s="145">
        <f t="shared" si="127"/>
        <v>0</v>
      </c>
      <c r="W309" s="145"/>
      <c r="X309" s="145">
        <f t="shared" si="128"/>
        <v>0</v>
      </c>
      <c r="Y309" s="145">
        <f t="shared" si="129"/>
        <v>0</v>
      </c>
      <c r="Z309" s="145">
        <f t="shared" si="130"/>
        <v>0</v>
      </c>
      <c r="AA309" s="164"/>
      <c r="AB309" s="145">
        <f t="shared" si="131"/>
        <v>0</v>
      </c>
      <c r="AC309" s="145">
        <f>R309*F309</f>
        <v>0</v>
      </c>
      <c r="AD309" s="145">
        <f>(S309+T309+U309)*F309</f>
        <v>0</v>
      </c>
      <c r="AE309" s="145">
        <f>X309*F309</f>
        <v>0</v>
      </c>
      <c r="AF309" s="145">
        <f>Y309*F309</f>
        <v>0</v>
      </c>
      <c r="AG309" s="145">
        <f t="shared" si="132"/>
        <v>0</v>
      </c>
    </row>
    <row r="310" spans="1:33" s="135" customFormat="1" ht="12.75" customHeight="1">
      <c r="A310" s="136"/>
      <c r="B310" s="143" t="s">
        <v>847</v>
      </c>
      <c r="C310" s="138"/>
      <c r="D310" s="141" t="s">
        <v>848</v>
      </c>
      <c r="E310" s="140" t="s">
        <v>202</v>
      </c>
      <c r="F310" s="141" t="s">
        <v>202</v>
      </c>
      <c r="G310" s="141"/>
      <c r="H310" s="141"/>
      <c r="I310" s="141"/>
      <c r="J310" s="145">
        <v>0</v>
      </c>
      <c r="K310" s="164"/>
      <c r="L310" s="145"/>
      <c r="M310" s="145"/>
      <c r="N310" s="145"/>
      <c r="O310" s="145"/>
      <c r="P310" s="145">
        <f t="shared" si="125"/>
        <v>0</v>
      </c>
      <c r="Q310" s="141"/>
      <c r="R310" s="141"/>
      <c r="S310" s="141"/>
      <c r="T310" s="141"/>
      <c r="U310" s="141"/>
      <c r="V310" s="141"/>
      <c r="W310" s="141"/>
      <c r="X310" s="141"/>
      <c r="Y310" s="141"/>
      <c r="Z310" s="141"/>
      <c r="AA310" s="164"/>
      <c r="AB310" s="141"/>
      <c r="AC310" s="145"/>
      <c r="AD310" s="141"/>
      <c r="AE310" s="141"/>
      <c r="AF310" s="141"/>
      <c r="AG310" s="145"/>
    </row>
    <row r="311" spans="1:33" s="135" customFormat="1" ht="12.75" customHeight="1">
      <c r="A311" s="140">
        <v>215</v>
      </c>
      <c r="B311" s="143" t="s">
        <v>849</v>
      </c>
      <c r="C311" s="143" t="s">
        <v>849</v>
      </c>
      <c r="D311" s="141" t="s">
        <v>850</v>
      </c>
      <c r="E311" s="140" t="s">
        <v>4</v>
      </c>
      <c r="F311" s="144">
        <v>6</v>
      </c>
      <c r="G311" s="145">
        <v>145.8005</v>
      </c>
      <c r="H311" s="1">
        <f t="shared" ref="H311" si="149">G311*(1-$H$3)</f>
        <v>145.8005</v>
      </c>
      <c r="I311" s="145"/>
      <c r="J311" s="145">
        <v>0.21249999999999999</v>
      </c>
      <c r="K311" s="164"/>
      <c r="L311" s="168"/>
      <c r="M311" s="168"/>
      <c r="N311" s="168"/>
      <c r="O311" s="168"/>
      <c r="P311" s="145">
        <f t="shared" si="125"/>
        <v>0</v>
      </c>
      <c r="Q311" s="145"/>
      <c r="R311" s="145">
        <f t="shared" si="126"/>
        <v>0</v>
      </c>
      <c r="S311" s="168"/>
      <c r="T311" s="168"/>
      <c r="U311" s="168"/>
      <c r="V311" s="145">
        <f t="shared" si="127"/>
        <v>0</v>
      </c>
      <c r="W311" s="145"/>
      <c r="X311" s="145">
        <f t="shared" si="128"/>
        <v>0</v>
      </c>
      <c r="Y311" s="145">
        <f t="shared" si="129"/>
        <v>0</v>
      </c>
      <c r="Z311" s="145">
        <f t="shared" si="130"/>
        <v>0</v>
      </c>
      <c r="AA311" s="164"/>
      <c r="AB311" s="145">
        <f t="shared" si="131"/>
        <v>0</v>
      </c>
      <c r="AC311" s="145">
        <f>R311*F311</f>
        <v>0</v>
      </c>
      <c r="AD311" s="145">
        <f>(S311+T311+U311)*F311</f>
        <v>0</v>
      </c>
      <c r="AE311" s="145">
        <f>X311*F311</f>
        <v>0</v>
      </c>
      <c r="AF311" s="145">
        <f>Y311*F311</f>
        <v>0</v>
      </c>
      <c r="AG311" s="145">
        <f t="shared" si="132"/>
        <v>0</v>
      </c>
    </row>
    <row r="312" spans="1:33" s="135" customFormat="1" ht="12.75" customHeight="1">
      <c r="A312" s="142" t="s">
        <v>202</v>
      </c>
      <c r="B312" s="143" t="s">
        <v>851</v>
      </c>
      <c r="C312" s="143" t="s">
        <v>202</v>
      </c>
      <c r="D312" s="141" t="s">
        <v>852</v>
      </c>
      <c r="E312" s="140" t="s">
        <v>202</v>
      </c>
      <c r="F312" s="141" t="s">
        <v>202</v>
      </c>
      <c r="G312" s="141"/>
      <c r="H312" s="141"/>
      <c r="I312" s="141"/>
      <c r="J312" s="145">
        <v>0</v>
      </c>
      <c r="K312" s="164"/>
      <c r="L312" s="145"/>
      <c r="M312" s="145"/>
      <c r="N312" s="145"/>
      <c r="O312" s="145"/>
      <c r="P312" s="145">
        <f t="shared" si="125"/>
        <v>0</v>
      </c>
      <c r="Q312" s="141"/>
      <c r="R312" s="141"/>
      <c r="S312" s="141"/>
      <c r="T312" s="141"/>
      <c r="U312" s="141"/>
      <c r="V312" s="141"/>
      <c r="W312" s="141"/>
      <c r="X312" s="141"/>
      <c r="Y312" s="141"/>
      <c r="Z312" s="141"/>
      <c r="AA312" s="164"/>
      <c r="AB312" s="141"/>
      <c r="AC312" s="145"/>
      <c r="AD312" s="141"/>
      <c r="AE312" s="141"/>
      <c r="AF312" s="141"/>
      <c r="AG312" s="145"/>
    </row>
    <row r="313" spans="1:33" s="135" customFormat="1" ht="12.75" customHeight="1">
      <c r="A313" s="140">
        <v>216</v>
      </c>
      <c r="B313" s="143" t="s">
        <v>853</v>
      </c>
      <c r="C313" s="143" t="s">
        <v>853</v>
      </c>
      <c r="D313" s="141" t="s">
        <v>854</v>
      </c>
      <c r="E313" s="140" t="s">
        <v>4</v>
      </c>
      <c r="F313" s="144">
        <v>3</v>
      </c>
      <c r="G313" s="145">
        <v>60.553999999999995</v>
      </c>
      <c r="H313" s="1">
        <f t="shared" ref="H313:H315" si="150">G313*(1-$H$3)</f>
        <v>60.553999999999995</v>
      </c>
      <c r="I313" s="145"/>
      <c r="J313" s="145">
        <v>0.42499999999999999</v>
      </c>
      <c r="K313" s="164"/>
      <c r="L313" s="168"/>
      <c r="M313" s="168"/>
      <c r="N313" s="168"/>
      <c r="O313" s="168"/>
      <c r="P313" s="145">
        <f t="shared" si="125"/>
        <v>0</v>
      </c>
      <c r="Q313" s="145"/>
      <c r="R313" s="145">
        <f t="shared" si="126"/>
        <v>0</v>
      </c>
      <c r="S313" s="168"/>
      <c r="T313" s="168"/>
      <c r="U313" s="168"/>
      <c r="V313" s="145">
        <f t="shared" si="127"/>
        <v>0</v>
      </c>
      <c r="W313" s="145"/>
      <c r="X313" s="145">
        <f t="shared" si="128"/>
        <v>0</v>
      </c>
      <c r="Y313" s="145">
        <f t="shared" si="129"/>
        <v>0</v>
      </c>
      <c r="Z313" s="145">
        <f t="shared" si="130"/>
        <v>0</v>
      </c>
      <c r="AA313" s="164"/>
      <c r="AB313" s="145">
        <f t="shared" si="131"/>
        <v>0</v>
      </c>
      <c r="AC313" s="145">
        <f>R313*F313</f>
        <v>0</v>
      </c>
      <c r="AD313" s="145">
        <f>(S313+T313+U313)*F313</f>
        <v>0</v>
      </c>
      <c r="AE313" s="145">
        <f>X313*F313</f>
        <v>0</v>
      </c>
      <c r="AF313" s="145">
        <f>Y313*F313</f>
        <v>0</v>
      </c>
      <c r="AG313" s="145">
        <f t="shared" si="132"/>
        <v>0</v>
      </c>
    </row>
    <row r="314" spans="1:33" s="135" customFormat="1" ht="12.75" customHeight="1">
      <c r="A314" s="140">
        <v>217</v>
      </c>
      <c r="B314" s="143" t="s">
        <v>855</v>
      </c>
      <c r="C314" s="143" t="s">
        <v>855</v>
      </c>
      <c r="D314" s="141" t="s">
        <v>856</v>
      </c>
      <c r="E314" s="140" t="s">
        <v>4</v>
      </c>
      <c r="F314" s="144">
        <v>5</v>
      </c>
      <c r="G314" s="145">
        <v>4.2075000000000005</v>
      </c>
      <c r="H314" s="1">
        <f t="shared" si="150"/>
        <v>4.2075000000000005</v>
      </c>
      <c r="I314" s="145"/>
      <c r="J314" s="145">
        <v>4.2500000000000003E-2</v>
      </c>
      <c r="K314" s="164"/>
      <c r="L314" s="168"/>
      <c r="M314" s="168"/>
      <c r="N314" s="168"/>
      <c r="O314" s="168"/>
      <c r="P314" s="145">
        <f t="shared" si="125"/>
        <v>0</v>
      </c>
      <c r="Q314" s="145"/>
      <c r="R314" s="145">
        <f t="shared" si="126"/>
        <v>0</v>
      </c>
      <c r="S314" s="168"/>
      <c r="T314" s="168"/>
      <c r="U314" s="168"/>
      <c r="V314" s="145">
        <f t="shared" si="127"/>
        <v>0</v>
      </c>
      <c r="W314" s="145"/>
      <c r="X314" s="145">
        <f t="shared" si="128"/>
        <v>0</v>
      </c>
      <c r="Y314" s="145">
        <f t="shared" si="129"/>
        <v>0</v>
      </c>
      <c r="Z314" s="145">
        <f t="shared" si="130"/>
        <v>0</v>
      </c>
      <c r="AA314" s="164"/>
      <c r="AB314" s="145">
        <f t="shared" si="131"/>
        <v>0</v>
      </c>
      <c r="AC314" s="145">
        <f>R314*F314</f>
        <v>0</v>
      </c>
      <c r="AD314" s="145">
        <f>(S314+T314+U314)*F314</f>
        <v>0</v>
      </c>
      <c r="AE314" s="145">
        <f>X314*F314</f>
        <v>0</v>
      </c>
      <c r="AF314" s="145">
        <f>Y314*F314</f>
        <v>0</v>
      </c>
      <c r="AG314" s="145">
        <f t="shared" si="132"/>
        <v>0</v>
      </c>
    </row>
    <row r="315" spans="1:33" s="135" customFormat="1" ht="12.75" customHeight="1">
      <c r="A315" s="140">
        <v>218</v>
      </c>
      <c r="B315" s="143" t="s">
        <v>857</v>
      </c>
      <c r="C315" s="143" t="s">
        <v>857</v>
      </c>
      <c r="D315" s="141" t="s">
        <v>858</v>
      </c>
      <c r="E315" s="140" t="s">
        <v>4</v>
      </c>
      <c r="F315" s="144">
        <v>1</v>
      </c>
      <c r="G315" s="145">
        <v>151.79300000000001</v>
      </c>
      <c r="H315" s="1">
        <f t="shared" si="150"/>
        <v>151.79300000000001</v>
      </c>
      <c r="I315" s="145"/>
      <c r="J315" s="145">
        <v>2.5499999999999998</v>
      </c>
      <c r="K315" s="164"/>
      <c r="L315" s="168"/>
      <c r="M315" s="168"/>
      <c r="N315" s="168"/>
      <c r="O315" s="168"/>
      <c r="P315" s="145">
        <f t="shared" si="125"/>
        <v>0</v>
      </c>
      <c r="Q315" s="145"/>
      <c r="R315" s="145">
        <f t="shared" si="126"/>
        <v>0</v>
      </c>
      <c r="S315" s="168"/>
      <c r="T315" s="168"/>
      <c r="U315" s="168"/>
      <c r="V315" s="145">
        <f t="shared" si="127"/>
        <v>0</v>
      </c>
      <c r="W315" s="145"/>
      <c r="X315" s="145">
        <f t="shared" si="128"/>
        <v>0</v>
      </c>
      <c r="Y315" s="145">
        <f t="shared" si="129"/>
        <v>0</v>
      </c>
      <c r="Z315" s="145">
        <f t="shared" si="130"/>
        <v>0</v>
      </c>
      <c r="AA315" s="164"/>
      <c r="AB315" s="145">
        <f t="shared" si="131"/>
        <v>0</v>
      </c>
      <c r="AC315" s="145">
        <f>R315*F315</f>
        <v>0</v>
      </c>
      <c r="AD315" s="145">
        <f>(S315+T315+U315)*F315</f>
        <v>0</v>
      </c>
      <c r="AE315" s="145">
        <f>X315*F315</f>
        <v>0</v>
      </c>
      <c r="AF315" s="145">
        <f>Y315*F315</f>
        <v>0</v>
      </c>
      <c r="AG315" s="145">
        <f t="shared" si="132"/>
        <v>0</v>
      </c>
    </row>
    <row r="316" spans="1:33" s="135" customFormat="1" ht="12.75" customHeight="1">
      <c r="A316" s="136"/>
      <c r="B316" s="143" t="s">
        <v>859</v>
      </c>
      <c r="C316" s="138"/>
      <c r="D316" s="141" t="s">
        <v>860</v>
      </c>
      <c r="E316" s="140" t="s">
        <v>202</v>
      </c>
      <c r="F316" s="141" t="s">
        <v>202</v>
      </c>
      <c r="G316" s="141"/>
      <c r="H316" s="141"/>
      <c r="I316" s="141"/>
      <c r="J316" s="145">
        <v>0</v>
      </c>
      <c r="K316" s="164"/>
      <c r="L316" s="145"/>
      <c r="M316" s="145"/>
      <c r="N316" s="145"/>
      <c r="O316" s="145"/>
      <c r="P316" s="145">
        <f t="shared" si="125"/>
        <v>0</v>
      </c>
      <c r="Q316" s="141"/>
      <c r="R316" s="141"/>
      <c r="S316" s="141"/>
      <c r="T316" s="141"/>
      <c r="U316" s="141"/>
      <c r="V316" s="141"/>
      <c r="W316" s="141"/>
      <c r="X316" s="141"/>
      <c r="Y316" s="141"/>
      <c r="Z316" s="141"/>
      <c r="AA316" s="164"/>
      <c r="AB316" s="141"/>
      <c r="AC316" s="145"/>
      <c r="AD316" s="141"/>
      <c r="AE316" s="141"/>
      <c r="AF316" s="141"/>
      <c r="AG316" s="145"/>
    </row>
    <row r="317" spans="1:33" s="135" customFormat="1" ht="12.75" customHeight="1">
      <c r="A317" s="140">
        <v>219</v>
      </c>
      <c r="B317" s="143" t="s">
        <v>861</v>
      </c>
      <c r="C317" s="143" t="s">
        <v>861</v>
      </c>
      <c r="D317" s="141" t="s">
        <v>862</v>
      </c>
      <c r="E317" s="140" t="s">
        <v>4</v>
      </c>
      <c r="F317" s="144">
        <v>1</v>
      </c>
      <c r="G317" s="145">
        <v>5141.9645</v>
      </c>
      <c r="H317" s="1">
        <f t="shared" ref="H317" si="151">G317*(1-$H$3)</f>
        <v>5141.9645</v>
      </c>
      <c r="I317" s="145"/>
      <c r="J317" s="145">
        <v>3.4</v>
      </c>
      <c r="K317" s="164"/>
      <c r="L317" s="168"/>
      <c r="M317" s="168"/>
      <c r="N317" s="168"/>
      <c r="O317" s="168"/>
      <c r="P317" s="145">
        <f t="shared" si="125"/>
        <v>0</v>
      </c>
      <c r="Q317" s="145"/>
      <c r="R317" s="145">
        <f t="shared" si="126"/>
        <v>0</v>
      </c>
      <c r="S317" s="168"/>
      <c r="T317" s="168"/>
      <c r="U317" s="168"/>
      <c r="V317" s="145">
        <f t="shared" si="127"/>
        <v>0</v>
      </c>
      <c r="W317" s="145"/>
      <c r="X317" s="145">
        <f t="shared" si="128"/>
        <v>0</v>
      </c>
      <c r="Y317" s="145">
        <f t="shared" si="129"/>
        <v>0</v>
      </c>
      <c r="Z317" s="145">
        <f t="shared" si="130"/>
        <v>0</v>
      </c>
      <c r="AA317" s="164"/>
      <c r="AB317" s="145">
        <f t="shared" si="131"/>
        <v>0</v>
      </c>
      <c r="AC317" s="145">
        <f>R317*F317</f>
        <v>0</v>
      </c>
      <c r="AD317" s="145">
        <f>(S317+T317+U317)*F317</f>
        <v>0</v>
      </c>
      <c r="AE317" s="145">
        <f>X317*F317</f>
        <v>0</v>
      </c>
      <c r="AF317" s="145">
        <f>Y317*F317</f>
        <v>0</v>
      </c>
      <c r="AG317" s="145">
        <f t="shared" si="132"/>
        <v>0</v>
      </c>
    </row>
    <row r="318" spans="1:33" s="135" customFormat="1" ht="12.75" customHeight="1">
      <c r="A318" s="136"/>
      <c r="B318" s="143" t="s">
        <v>863</v>
      </c>
      <c r="C318" s="138"/>
      <c r="D318" s="141" t="s">
        <v>864</v>
      </c>
      <c r="E318" s="140" t="s">
        <v>202</v>
      </c>
      <c r="F318" s="141" t="s">
        <v>202</v>
      </c>
      <c r="G318" s="141"/>
      <c r="H318" s="141"/>
      <c r="I318" s="141"/>
      <c r="J318" s="145">
        <v>0</v>
      </c>
      <c r="K318" s="164"/>
      <c r="L318" s="145"/>
      <c r="M318" s="145"/>
      <c r="N318" s="145"/>
      <c r="O318" s="145"/>
      <c r="P318" s="145">
        <f t="shared" si="125"/>
        <v>0</v>
      </c>
      <c r="Q318" s="141"/>
      <c r="R318" s="141"/>
      <c r="S318" s="141"/>
      <c r="T318" s="141"/>
      <c r="U318" s="141"/>
      <c r="V318" s="141"/>
      <c r="W318" s="141"/>
      <c r="X318" s="141"/>
      <c r="Y318" s="141"/>
      <c r="Z318" s="141"/>
      <c r="AA318" s="164"/>
      <c r="AB318" s="141"/>
      <c r="AC318" s="145"/>
      <c r="AD318" s="141"/>
      <c r="AE318" s="141"/>
      <c r="AF318" s="141"/>
      <c r="AG318" s="145"/>
    </row>
    <row r="319" spans="1:33" s="135" customFormat="1" ht="12.75" customHeight="1">
      <c r="A319" s="140">
        <v>220</v>
      </c>
      <c r="B319" s="143" t="s">
        <v>865</v>
      </c>
      <c r="C319" s="143" t="s">
        <v>866</v>
      </c>
      <c r="D319" s="141" t="s">
        <v>867</v>
      </c>
      <c r="E319" s="140" t="s">
        <v>4</v>
      </c>
      <c r="F319" s="144">
        <v>1</v>
      </c>
      <c r="G319" s="145">
        <v>661.096</v>
      </c>
      <c r="H319" s="1">
        <f t="shared" ref="H319:H322" si="152">G319*(1-$H$3)</f>
        <v>661.096</v>
      </c>
      <c r="I319" s="145"/>
      <c r="J319" s="145">
        <v>0.42499999999999999</v>
      </c>
      <c r="K319" s="164"/>
      <c r="L319" s="168"/>
      <c r="M319" s="168"/>
      <c r="N319" s="168"/>
      <c r="O319" s="168"/>
      <c r="P319" s="145">
        <f t="shared" si="125"/>
        <v>0</v>
      </c>
      <c r="Q319" s="145"/>
      <c r="R319" s="145">
        <f t="shared" si="126"/>
        <v>0</v>
      </c>
      <c r="S319" s="168"/>
      <c r="T319" s="168"/>
      <c r="U319" s="168"/>
      <c r="V319" s="145">
        <f t="shared" si="127"/>
        <v>0</v>
      </c>
      <c r="W319" s="145"/>
      <c r="X319" s="145">
        <f t="shared" si="128"/>
        <v>0</v>
      </c>
      <c r="Y319" s="145">
        <f t="shared" si="129"/>
        <v>0</v>
      </c>
      <c r="Z319" s="145">
        <f t="shared" si="130"/>
        <v>0</v>
      </c>
      <c r="AA319" s="164"/>
      <c r="AB319" s="145">
        <f t="shared" si="131"/>
        <v>0</v>
      </c>
      <c r="AC319" s="145">
        <f>R319*F319</f>
        <v>0</v>
      </c>
      <c r="AD319" s="145">
        <f>(S319+T319+U319)*F319</f>
        <v>0</v>
      </c>
      <c r="AE319" s="145">
        <f>X319*F319</f>
        <v>0</v>
      </c>
      <c r="AF319" s="145">
        <f>Y319*F319</f>
        <v>0</v>
      </c>
      <c r="AG319" s="145">
        <f t="shared" si="132"/>
        <v>0</v>
      </c>
    </row>
    <row r="320" spans="1:33" s="135" customFormat="1" ht="12.75" customHeight="1">
      <c r="A320" s="140">
        <v>221</v>
      </c>
      <c r="B320" s="143" t="s">
        <v>868</v>
      </c>
      <c r="C320" s="143" t="s">
        <v>868</v>
      </c>
      <c r="D320" s="141" t="s">
        <v>869</v>
      </c>
      <c r="E320" s="140" t="s">
        <v>4</v>
      </c>
      <c r="F320" s="144">
        <v>19</v>
      </c>
      <c r="G320" s="145">
        <v>78.66749999999999</v>
      </c>
      <c r="H320" s="1">
        <f t="shared" si="152"/>
        <v>78.66749999999999</v>
      </c>
      <c r="I320" s="145"/>
      <c r="J320" s="145">
        <v>0.42499999999999999</v>
      </c>
      <c r="K320" s="164"/>
      <c r="L320" s="168"/>
      <c r="M320" s="168"/>
      <c r="N320" s="168"/>
      <c r="O320" s="168"/>
      <c r="P320" s="145">
        <f t="shared" si="125"/>
        <v>0</v>
      </c>
      <c r="Q320" s="145"/>
      <c r="R320" s="145">
        <f t="shared" si="126"/>
        <v>0</v>
      </c>
      <c r="S320" s="168"/>
      <c r="T320" s="168"/>
      <c r="U320" s="168"/>
      <c r="V320" s="145">
        <f t="shared" si="127"/>
        <v>0</v>
      </c>
      <c r="W320" s="145"/>
      <c r="X320" s="145">
        <f t="shared" si="128"/>
        <v>0</v>
      </c>
      <c r="Y320" s="145">
        <f t="shared" si="129"/>
        <v>0</v>
      </c>
      <c r="Z320" s="145">
        <f t="shared" si="130"/>
        <v>0</v>
      </c>
      <c r="AA320" s="164"/>
      <c r="AB320" s="145">
        <f t="shared" si="131"/>
        <v>0</v>
      </c>
      <c r="AC320" s="145">
        <f>R320*F320</f>
        <v>0</v>
      </c>
      <c r="AD320" s="145">
        <f>(S320+T320+U320)*F320</f>
        <v>0</v>
      </c>
      <c r="AE320" s="145">
        <f>X320*F320</f>
        <v>0</v>
      </c>
      <c r="AF320" s="145">
        <f>Y320*F320</f>
        <v>0</v>
      </c>
      <c r="AG320" s="145">
        <f t="shared" si="132"/>
        <v>0</v>
      </c>
    </row>
    <row r="321" spans="1:33" s="135" customFormat="1" ht="12.75" customHeight="1">
      <c r="A321" s="140">
        <v>222</v>
      </c>
      <c r="B321" s="143" t="s">
        <v>168</v>
      </c>
      <c r="C321" s="143" t="s">
        <v>168</v>
      </c>
      <c r="D321" s="141" t="s">
        <v>176</v>
      </c>
      <c r="E321" s="140" t="s">
        <v>4</v>
      </c>
      <c r="F321" s="144">
        <v>50</v>
      </c>
      <c r="G321" s="145">
        <v>57.12</v>
      </c>
      <c r="H321" s="1">
        <f t="shared" si="152"/>
        <v>57.12</v>
      </c>
      <c r="I321" s="145"/>
      <c r="J321" s="145">
        <v>0.42499999999999999</v>
      </c>
      <c r="K321" s="164"/>
      <c r="L321" s="168"/>
      <c r="M321" s="168"/>
      <c r="N321" s="168"/>
      <c r="O321" s="168"/>
      <c r="P321" s="145">
        <f t="shared" si="125"/>
        <v>0</v>
      </c>
      <c r="Q321" s="145"/>
      <c r="R321" s="145">
        <f t="shared" si="126"/>
        <v>0</v>
      </c>
      <c r="S321" s="168"/>
      <c r="T321" s="168"/>
      <c r="U321" s="168"/>
      <c r="V321" s="145">
        <f t="shared" si="127"/>
        <v>0</v>
      </c>
      <c r="W321" s="145"/>
      <c r="X321" s="145">
        <f t="shared" si="128"/>
        <v>0</v>
      </c>
      <c r="Y321" s="145">
        <f t="shared" si="129"/>
        <v>0</v>
      </c>
      <c r="Z321" s="145">
        <f t="shared" si="130"/>
        <v>0</v>
      </c>
      <c r="AA321" s="164"/>
      <c r="AB321" s="145">
        <f t="shared" si="131"/>
        <v>0</v>
      </c>
      <c r="AC321" s="145">
        <f>R321*F321</f>
        <v>0</v>
      </c>
      <c r="AD321" s="145">
        <f>(S321+T321+U321)*F321</f>
        <v>0</v>
      </c>
      <c r="AE321" s="145">
        <f>X321*F321</f>
        <v>0</v>
      </c>
      <c r="AF321" s="145">
        <f>Y321*F321</f>
        <v>0</v>
      </c>
      <c r="AG321" s="145">
        <f t="shared" si="132"/>
        <v>0</v>
      </c>
    </row>
    <row r="322" spans="1:33" s="135" customFormat="1" ht="12.75" customHeight="1">
      <c r="A322" s="140">
        <v>223</v>
      </c>
      <c r="B322" s="143" t="s">
        <v>870</v>
      </c>
      <c r="C322" s="143" t="s">
        <v>871</v>
      </c>
      <c r="D322" s="141" t="s">
        <v>872</v>
      </c>
      <c r="E322" s="140" t="s">
        <v>4</v>
      </c>
      <c r="F322" s="144">
        <v>1</v>
      </c>
      <c r="G322" s="145">
        <v>760.71600000000001</v>
      </c>
      <c r="H322" s="1">
        <f t="shared" si="152"/>
        <v>760.71600000000001</v>
      </c>
      <c r="I322" s="145"/>
      <c r="J322" s="145">
        <v>0</v>
      </c>
      <c r="K322" s="164"/>
      <c r="L322" s="168"/>
      <c r="M322" s="168"/>
      <c r="N322" s="168"/>
      <c r="O322" s="168"/>
      <c r="P322" s="145">
        <f t="shared" si="125"/>
        <v>0</v>
      </c>
      <c r="Q322" s="145"/>
      <c r="R322" s="145">
        <f t="shared" si="126"/>
        <v>0</v>
      </c>
      <c r="S322" s="168"/>
      <c r="T322" s="168"/>
      <c r="U322" s="168"/>
      <c r="V322" s="145">
        <f t="shared" si="127"/>
        <v>0</v>
      </c>
      <c r="W322" s="145"/>
      <c r="X322" s="145">
        <f t="shared" si="128"/>
        <v>0</v>
      </c>
      <c r="Y322" s="145">
        <f t="shared" si="129"/>
        <v>0</v>
      </c>
      <c r="Z322" s="145">
        <f t="shared" si="130"/>
        <v>0</v>
      </c>
      <c r="AA322" s="164"/>
      <c r="AB322" s="145">
        <f t="shared" si="131"/>
        <v>0</v>
      </c>
      <c r="AC322" s="145">
        <f>R322*F322</f>
        <v>0</v>
      </c>
      <c r="AD322" s="145">
        <f>(S322+T322+U322)*F322</f>
        <v>0</v>
      </c>
      <c r="AE322" s="145">
        <f>X322*F322</f>
        <v>0</v>
      </c>
      <c r="AF322" s="145">
        <f>Y322*F322</f>
        <v>0</v>
      </c>
      <c r="AG322" s="145">
        <f t="shared" si="132"/>
        <v>0</v>
      </c>
    </row>
    <row r="323" spans="1:33" s="135" customFormat="1" ht="12.75" customHeight="1">
      <c r="A323" s="136"/>
      <c r="B323" s="143" t="s">
        <v>873</v>
      </c>
      <c r="C323" s="138"/>
      <c r="D323" s="141" t="s">
        <v>874</v>
      </c>
      <c r="E323" s="140" t="s">
        <v>202</v>
      </c>
      <c r="F323" s="141" t="s">
        <v>202</v>
      </c>
      <c r="G323" s="141"/>
      <c r="H323" s="141"/>
      <c r="I323" s="141"/>
      <c r="J323" s="145">
        <v>0</v>
      </c>
      <c r="K323" s="164"/>
      <c r="L323" s="145"/>
      <c r="M323" s="148"/>
      <c r="N323" s="148"/>
      <c r="O323" s="148"/>
      <c r="P323" s="148">
        <f t="shared" si="125"/>
        <v>0</v>
      </c>
      <c r="Q323" s="158"/>
      <c r="R323" s="141"/>
      <c r="S323" s="141"/>
      <c r="T323" s="141"/>
      <c r="U323" s="141"/>
      <c r="V323" s="141"/>
      <c r="W323" s="141"/>
      <c r="X323" s="141"/>
      <c r="Y323" s="141"/>
      <c r="Z323" s="141"/>
      <c r="AA323" s="164"/>
      <c r="AB323" s="141"/>
      <c r="AC323" s="145"/>
      <c r="AD323" s="141"/>
      <c r="AE323" s="141"/>
      <c r="AF323" s="141"/>
      <c r="AG323" s="145"/>
    </row>
    <row r="324" spans="1:33" s="135" customFormat="1" ht="12.75" customHeight="1">
      <c r="A324" s="140">
        <v>224</v>
      </c>
      <c r="B324" s="143" t="s">
        <v>875</v>
      </c>
      <c r="C324" s="143" t="s">
        <v>875</v>
      </c>
      <c r="D324" s="141" t="s">
        <v>876</v>
      </c>
      <c r="E324" s="140" t="s">
        <v>4</v>
      </c>
      <c r="F324" s="144">
        <v>1</v>
      </c>
      <c r="G324" s="145">
        <v>901.26349999999991</v>
      </c>
      <c r="H324" s="1">
        <f t="shared" ref="H324" si="153">G324*(1-$H$3)</f>
        <v>901.26349999999991</v>
      </c>
      <c r="I324" s="145"/>
      <c r="J324" s="145">
        <v>3.8249999999999997</v>
      </c>
      <c r="K324" s="164"/>
      <c r="L324" s="168"/>
      <c r="M324" s="168"/>
      <c r="N324" s="168"/>
      <c r="O324" s="168"/>
      <c r="P324" s="148">
        <f t="shared" si="125"/>
        <v>0</v>
      </c>
      <c r="Q324" s="148"/>
      <c r="R324" s="145">
        <f t="shared" si="126"/>
        <v>0</v>
      </c>
      <c r="S324" s="168"/>
      <c r="T324" s="168"/>
      <c r="U324" s="168"/>
      <c r="V324" s="145">
        <f t="shared" si="127"/>
        <v>0</v>
      </c>
      <c r="W324" s="145"/>
      <c r="X324" s="145">
        <f t="shared" si="128"/>
        <v>0</v>
      </c>
      <c r="Y324" s="145">
        <f t="shared" si="129"/>
        <v>0</v>
      </c>
      <c r="Z324" s="145">
        <f t="shared" si="130"/>
        <v>0</v>
      </c>
      <c r="AA324" s="164"/>
      <c r="AB324" s="145">
        <f t="shared" si="131"/>
        <v>0</v>
      </c>
      <c r="AC324" s="145">
        <f>R324*F324</f>
        <v>0</v>
      </c>
      <c r="AD324" s="145">
        <f>(S324+T324+U324)*F324</f>
        <v>0</v>
      </c>
      <c r="AE324" s="145">
        <f>X324*F324</f>
        <v>0</v>
      </c>
      <c r="AF324" s="145">
        <f>Y324*F324</f>
        <v>0</v>
      </c>
      <c r="AG324" s="145">
        <f t="shared" si="132"/>
        <v>0</v>
      </c>
    </row>
    <row r="325" spans="1:33" s="135" customFormat="1" ht="12.75" customHeight="1">
      <c r="A325" s="136"/>
      <c r="B325" s="143" t="s">
        <v>877</v>
      </c>
      <c r="C325" s="138"/>
      <c r="D325" s="141" t="s">
        <v>878</v>
      </c>
      <c r="E325" s="140" t="s">
        <v>202</v>
      </c>
      <c r="F325" s="141" t="s">
        <v>202</v>
      </c>
      <c r="G325" s="141"/>
      <c r="H325" s="141"/>
      <c r="I325" s="141"/>
      <c r="J325" s="145">
        <v>0</v>
      </c>
      <c r="K325" s="164"/>
      <c r="L325" s="145"/>
      <c r="M325" s="145"/>
      <c r="N325" s="145"/>
      <c r="O325" s="145"/>
      <c r="P325" s="145">
        <f t="shared" si="125"/>
        <v>0</v>
      </c>
      <c r="Q325" s="141"/>
      <c r="R325" s="141"/>
      <c r="S325" s="141"/>
      <c r="T325" s="141"/>
      <c r="U325" s="141"/>
      <c r="V325" s="141"/>
      <c r="W325" s="141"/>
      <c r="X325" s="141"/>
      <c r="Y325" s="141"/>
      <c r="Z325" s="141"/>
      <c r="AA325" s="164"/>
      <c r="AB325" s="141"/>
      <c r="AC325" s="145"/>
      <c r="AD325" s="141"/>
      <c r="AE325" s="141"/>
      <c r="AF325" s="141"/>
      <c r="AG325" s="145"/>
    </row>
    <row r="326" spans="1:33" s="135" customFormat="1" ht="12.75" customHeight="1">
      <c r="A326" s="140">
        <v>225</v>
      </c>
      <c r="B326" s="143" t="s">
        <v>879</v>
      </c>
      <c r="C326" s="143" t="s">
        <v>879</v>
      </c>
      <c r="D326" s="141" t="s">
        <v>880</v>
      </c>
      <c r="E326" s="140" t="s">
        <v>4</v>
      </c>
      <c r="F326" s="144">
        <v>1</v>
      </c>
      <c r="G326" s="145">
        <v>126.25899999999999</v>
      </c>
      <c r="H326" s="1">
        <f t="shared" ref="H326:H331" si="154">G326*(1-$H$3)</f>
        <v>126.25899999999999</v>
      </c>
      <c r="I326" s="145"/>
      <c r="J326" s="145">
        <v>0.42499999999999999</v>
      </c>
      <c r="K326" s="164"/>
      <c r="L326" s="168"/>
      <c r="M326" s="168"/>
      <c r="N326" s="168"/>
      <c r="O326" s="168"/>
      <c r="P326" s="145">
        <f t="shared" si="125"/>
        <v>0</v>
      </c>
      <c r="Q326" s="145"/>
      <c r="R326" s="145">
        <f t="shared" si="126"/>
        <v>0</v>
      </c>
      <c r="S326" s="168"/>
      <c r="T326" s="168"/>
      <c r="U326" s="168"/>
      <c r="V326" s="145">
        <f t="shared" si="127"/>
        <v>0</v>
      </c>
      <c r="W326" s="145"/>
      <c r="X326" s="145">
        <f t="shared" si="128"/>
        <v>0</v>
      </c>
      <c r="Y326" s="145">
        <f t="shared" si="129"/>
        <v>0</v>
      </c>
      <c r="Z326" s="145">
        <f t="shared" si="130"/>
        <v>0</v>
      </c>
      <c r="AA326" s="164"/>
      <c r="AB326" s="145">
        <f t="shared" si="131"/>
        <v>0</v>
      </c>
      <c r="AC326" s="145">
        <f t="shared" ref="AC326:AC331" si="155">R326*F326</f>
        <v>0</v>
      </c>
      <c r="AD326" s="145">
        <f t="shared" ref="AD326:AD331" si="156">(S326+T326+U326)*F326</f>
        <v>0</v>
      </c>
      <c r="AE326" s="145">
        <f t="shared" ref="AE326:AE331" si="157">X326*F326</f>
        <v>0</v>
      </c>
      <c r="AF326" s="145">
        <f t="shared" ref="AF326:AF331" si="158">Y326*F326</f>
        <v>0</v>
      </c>
      <c r="AG326" s="145">
        <f t="shared" si="132"/>
        <v>0</v>
      </c>
    </row>
    <row r="327" spans="1:33" s="135" customFormat="1" ht="12.75" customHeight="1">
      <c r="A327" s="140">
        <v>226</v>
      </c>
      <c r="B327" s="143" t="s">
        <v>162</v>
      </c>
      <c r="C327" s="143" t="s">
        <v>162</v>
      </c>
      <c r="D327" s="141" t="s">
        <v>15</v>
      </c>
      <c r="E327" s="140" t="s">
        <v>4</v>
      </c>
      <c r="F327" s="144">
        <v>6</v>
      </c>
      <c r="G327" s="145">
        <v>191.505</v>
      </c>
      <c r="H327" s="1">
        <f t="shared" si="154"/>
        <v>191.505</v>
      </c>
      <c r="I327" s="145"/>
      <c r="J327" s="145">
        <v>0.42499999999999999</v>
      </c>
      <c r="K327" s="164"/>
      <c r="L327" s="168"/>
      <c r="M327" s="168"/>
      <c r="N327" s="168"/>
      <c r="O327" s="168"/>
      <c r="P327" s="145">
        <f t="shared" ref="P327:P390" si="159">SUM(L327:O327)</f>
        <v>0</v>
      </c>
      <c r="Q327" s="145"/>
      <c r="R327" s="145">
        <f t="shared" ref="R327:R390" si="160">L327*$L$3+M327*$M$3+N327*$N$3+O327*$O$3</f>
        <v>0</v>
      </c>
      <c r="S327" s="168"/>
      <c r="T327" s="168"/>
      <c r="U327" s="168"/>
      <c r="V327" s="145">
        <f t="shared" ref="V327:V390" si="161">SUM(R327:U327)</f>
        <v>0</v>
      </c>
      <c r="W327" s="145"/>
      <c r="X327" s="145">
        <f t="shared" ref="X327:X390" si="162">V327*$X$3</f>
        <v>0</v>
      </c>
      <c r="Y327" s="145">
        <f t="shared" ref="Y327:Y390" si="163">(V327+X327)*$Y$3</f>
        <v>0</v>
      </c>
      <c r="Z327" s="145">
        <f t="shared" ref="Z327:Z390" si="164">V327+X327+Y327</f>
        <v>0</v>
      </c>
      <c r="AA327" s="164"/>
      <c r="AB327" s="145">
        <f t="shared" ref="AB327:AB390" si="165">P327*F327</f>
        <v>0</v>
      </c>
      <c r="AC327" s="145">
        <f t="shared" si="155"/>
        <v>0</v>
      </c>
      <c r="AD327" s="145">
        <f t="shared" si="156"/>
        <v>0</v>
      </c>
      <c r="AE327" s="145">
        <f t="shared" si="157"/>
        <v>0</v>
      </c>
      <c r="AF327" s="145">
        <f t="shared" si="158"/>
        <v>0</v>
      </c>
      <c r="AG327" s="145">
        <f t="shared" si="132"/>
        <v>0</v>
      </c>
    </row>
    <row r="328" spans="1:33" s="135" customFormat="1" ht="12.75" customHeight="1">
      <c r="A328" s="140">
        <v>227</v>
      </c>
      <c r="B328" s="143" t="s">
        <v>881</v>
      </c>
      <c r="C328" s="143" t="s">
        <v>881</v>
      </c>
      <c r="D328" s="141" t="s">
        <v>882</v>
      </c>
      <c r="E328" s="140" t="s">
        <v>4</v>
      </c>
      <c r="F328" s="144">
        <v>100</v>
      </c>
      <c r="G328" s="145">
        <v>5.423</v>
      </c>
      <c r="H328" s="1">
        <f t="shared" si="154"/>
        <v>5.423</v>
      </c>
      <c r="I328" s="145"/>
      <c r="J328" s="145">
        <v>2.1250000000000002E-2</v>
      </c>
      <c r="K328" s="164"/>
      <c r="L328" s="168"/>
      <c r="M328" s="168"/>
      <c r="N328" s="168"/>
      <c r="O328" s="168"/>
      <c r="P328" s="145">
        <f t="shared" si="159"/>
        <v>0</v>
      </c>
      <c r="Q328" s="145"/>
      <c r="R328" s="145">
        <f t="shared" si="160"/>
        <v>0</v>
      </c>
      <c r="S328" s="168"/>
      <c r="T328" s="168"/>
      <c r="U328" s="168"/>
      <c r="V328" s="145">
        <f t="shared" si="161"/>
        <v>0</v>
      </c>
      <c r="W328" s="145"/>
      <c r="X328" s="145">
        <f t="shared" si="162"/>
        <v>0</v>
      </c>
      <c r="Y328" s="145">
        <f t="shared" si="163"/>
        <v>0</v>
      </c>
      <c r="Z328" s="145">
        <f t="shared" si="164"/>
        <v>0</v>
      </c>
      <c r="AA328" s="164"/>
      <c r="AB328" s="145">
        <f t="shared" si="165"/>
        <v>0</v>
      </c>
      <c r="AC328" s="145">
        <f t="shared" si="155"/>
        <v>0</v>
      </c>
      <c r="AD328" s="145">
        <f t="shared" si="156"/>
        <v>0</v>
      </c>
      <c r="AE328" s="145">
        <f t="shared" si="157"/>
        <v>0</v>
      </c>
      <c r="AF328" s="145">
        <f t="shared" si="158"/>
        <v>0</v>
      </c>
      <c r="AG328" s="145">
        <f t="shared" ref="AG328:AG390" si="166">SUM(AC328:AF328)</f>
        <v>0</v>
      </c>
    </row>
    <row r="329" spans="1:33" s="135" customFormat="1" ht="12.75" customHeight="1">
      <c r="A329" s="140">
        <v>228</v>
      </c>
      <c r="B329" s="143" t="s">
        <v>883</v>
      </c>
      <c r="C329" s="143" t="s">
        <v>883</v>
      </c>
      <c r="D329" s="141" t="s">
        <v>884</v>
      </c>
      <c r="E329" s="140" t="s">
        <v>4</v>
      </c>
      <c r="F329" s="144">
        <v>1</v>
      </c>
      <c r="G329" s="145">
        <v>25.236499999999999</v>
      </c>
      <c r="H329" s="1">
        <f t="shared" si="154"/>
        <v>25.236499999999999</v>
      </c>
      <c r="I329" s="145"/>
      <c r="J329" s="145">
        <v>0.21249999999999999</v>
      </c>
      <c r="K329" s="164"/>
      <c r="L329" s="168"/>
      <c r="M329" s="168"/>
      <c r="N329" s="168"/>
      <c r="O329" s="168"/>
      <c r="P329" s="145">
        <f t="shared" si="159"/>
        <v>0</v>
      </c>
      <c r="Q329" s="145"/>
      <c r="R329" s="145">
        <f t="shared" si="160"/>
        <v>0</v>
      </c>
      <c r="S329" s="168"/>
      <c r="T329" s="168"/>
      <c r="U329" s="168"/>
      <c r="V329" s="145">
        <f t="shared" si="161"/>
        <v>0</v>
      </c>
      <c r="W329" s="145"/>
      <c r="X329" s="145">
        <f t="shared" si="162"/>
        <v>0</v>
      </c>
      <c r="Y329" s="145">
        <f t="shared" si="163"/>
        <v>0</v>
      </c>
      <c r="Z329" s="145">
        <f t="shared" si="164"/>
        <v>0</v>
      </c>
      <c r="AA329" s="164"/>
      <c r="AB329" s="145">
        <f t="shared" si="165"/>
        <v>0</v>
      </c>
      <c r="AC329" s="145">
        <f t="shared" si="155"/>
        <v>0</v>
      </c>
      <c r="AD329" s="145">
        <f t="shared" si="156"/>
        <v>0</v>
      </c>
      <c r="AE329" s="145">
        <f t="shared" si="157"/>
        <v>0</v>
      </c>
      <c r="AF329" s="145">
        <f t="shared" si="158"/>
        <v>0</v>
      </c>
      <c r="AG329" s="145">
        <f t="shared" si="166"/>
        <v>0</v>
      </c>
    </row>
    <row r="330" spans="1:33" s="135" customFormat="1" ht="12.75" customHeight="1">
      <c r="A330" s="140">
        <v>229</v>
      </c>
      <c r="B330" s="143" t="s">
        <v>163</v>
      </c>
      <c r="C330" s="143" t="s">
        <v>163</v>
      </c>
      <c r="D330" s="141" t="s">
        <v>16</v>
      </c>
      <c r="E330" s="140" t="s">
        <v>4</v>
      </c>
      <c r="F330" s="144">
        <v>3</v>
      </c>
      <c r="G330" s="145">
        <v>24.530999999999999</v>
      </c>
      <c r="H330" s="1">
        <f t="shared" si="154"/>
        <v>24.530999999999999</v>
      </c>
      <c r="I330" s="145"/>
      <c r="J330" s="145">
        <v>8.5000000000000006E-2</v>
      </c>
      <c r="K330" s="164"/>
      <c r="L330" s="168"/>
      <c r="M330" s="168"/>
      <c r="N330" s="168"/>
      <c r="O330" s="168"/>
      <c r="P330" s="145">
        <f t="shared" si="159"/>
        <v>0</v>
      </c>
      <c r="Q330" s="145"/>
      <c r="R330" s="145">
        <f t="shared" si="160"/>
        <v>0</v>
      </c>
      <c r="S330" s="168"/>
      <c r="T330" s="168"/>
      <c r="U330" s="168"/>
      <c r="V330" s="145">
        <f t="shared" si="161"/>
        <v>0</v>
      </c>
      <c r="W330" s="145"/>
      <c r="X330" s="145">
        <f t="shared" si="162"/>
        <v>0</v>
      </c>
      <c r="Y330" s="145">
        <f t="shared" si="163"/>
        <v>0</v>
      </c>
      <c r="Z330" s="145">
        <f t="shared" si="164"/>
        <v>0</v>
      </c>
      <c r="AA330" s="164"/>
      <c r="AB330" s="145">
        <f t="shared" si="165"/>
        <v>0</v>
      </c>
      <c r="AC330" s="145">
        <f t="shared" si="155"/>
        <v>0</v>
      </c>
      <c r="AD330" s="145">
        <f t="shared" si="156"/>
        <v>0</v>
      </c>
      <c r="AE330" s="145">
        <f t="shared" si="157"/>
        <v>0</v>
      </c>
      <c r="AF330" s="145">
        <f t="shared" si="158"/>
        <v>0</v>
      </c>
      <c r="AG330" s="145">
        <f t="shared" si="166"/>
        <v>0</v>
      </c>
    </row>
    <row r="331" spans="1:33" s="135" customFormat="1" ht="12.75" customHeight="1">
      <c r="A331" s="140">
        <v>230</v>
      </c>
      <c r="B331" s="143" t="s">
        <v>885</v>
      </c>
      <c r="C331" s="143" t="s">
        <v>885</v>
      </c>
      <c r="D331" s="141" t="s">
        <v>886</v>
      </c>
      <c r="E331" s="140" t="s">
        <v>4</v>
      </c>
      <c r="F331" s="144">
        <v>1</v>
      </c>
      <c r="G331" s="145">
        <v>93.42349999999999</v>
      </c>
      <c r="H331" s="1">
        <f t="shared" si="154"/>
        <v>93.42349999999999</v>
      </c>
      <c r="I331" s="145"/>
      <c r="J331" s="145">
        <v>8.5000000000000006E-2</v>
      </c>
      <c r="K331" s="164"/>
      <c r="L331" s="168"/>
      <c r="M331" s="168"/>
      <c r="N331" s="168"/>
      <c r="O331" s="168"/>
      <c r="P331" s="145">
        <f t="shared" si="159"/>
        <v>0</v>
      </c>
      <c r="Q331" s="145"/>
      <c r="R331" s="145">
        <f t="shared" si="160"/>
        <v>0</v>
      </c>
      <c r="S331" s="168"/>
      <c r="T331" s="168"/>
      <c r="U331" s="168"/>
      <c r="V331" s="145">
        <f t="shared" si="161"/>
        <v>0</v>
      </c>
      <c r="W331" s="145"/>
      <c r="X331" s="145">
        <f t="shared" si="162"/>
        <v>0</v>
      </c>
      <c r="Y331" s="145">
        <f t="shared" si="163"/>
        <v>0</v>
      </c>
      <c r="Z331" s="145">
        <f t="shared" si="164"/>
        <v>0</v>
      </c>
      <c r="AA331" s="164"/>
      <c r="AB331" s="145">
        <f t="shared" si="165"/>
        <v>0</v>
      </c>
      <c r="AC331" s="145">
        <f t="shared" si="155"/>
        <v>0</v>
      </c>
      <c r="AD331" s="145">
        <f t="shared" si="156"/>
        <v>0</v>
      </c>
      <c r="AE331" s="145">
        <f t="shared" si="157"/>
        <v>0</v>
      </c>
      <c r="AF331" s="145">
        <f t="shared" si="158"/>
        <v>0</v>
      </c>
      <c r="AG331" s="145">
        <f t="shared" si="166"/>
        <v>0</v>
      </c>
    </row>
    <row r="332" spans="1:33" s="135" customFormat="1" ht="12.75" customHeight="1">
      <c r="A332" s="136"/>
      <c r="B332" s="143" t="s">
        <v>887</v>
      </c>
      <c r="C332" s="138"/>
      <c r="D332" s="141" t="s">
        <v>888</v>
      </c>
      <c r="E332" s="140" t="s">
        <v>202</v>
      </c>
      <c r="F332" s="141" t="s">
        <v>202</v>
      </c>
      <c r="G332" s="141"/>
      <c r="H332" s="141"/>
      <c r="I332" s="141"/>
      <c r="J332" s="145">
        <v>0</v>
      </c>
      <c r="K332" s="164"/>
      <c r="L332" s="145"/>
      <c r="M332" s="145"/>
      <c r="N332" s="145"/>
      <c r="O332" s="145"/>
      <c r="P332" s="145">
        <f t="shared" si="159"/>
        <v>0</v>
      </c>
      <c r="Q332" s="141"/>
      <c r="R332" s="141"/>
      <c r="S332" s="141"/>
      <c r="T332" s="141"/>
      <c r="U332" s="141"/>
      <c r="V332" s="141"/>
      <c r="W332" s="141"/>
      <c r="X332" s="141"/>
      <c r="Y332" s="141"/>
      <c r="Z332" s="141"/>
      <c r="AA332" s="164"/>
      <c r="AB332" s="141"/>
      <c r="AC332" s="145"/>
      <c r="AD332" s="141"/>
      <c r="AE332" s="141"/>
      <c r="AF332" s="141"/>
      <c r="AG332" s="145"/>
    </row>
    <row r="333" spans="1:33" s="135" customFormat="1" ht="12.75" customHeight="1">
      <c r="A333" s="140">
        <v>231</v>
      </c>
      <c r="B333" s="143" t="s">
        <v>889</v>
      </c>
      <c r="C333" s="143" t="s">
        <v>889</v>
      </c>
      <c r="D333" s="141" t="s">
        <v>890</v>
      </c>
      <c r="E333" s="140" t="s">
        <v>4</v>
      </c>
      <c r="F333" s="144">
        <v>98</v>
      </c>
      <c r="G333" s="145">
        <v>16.710999999999999</v>
      </c>
      <c r="H333" s="1">
        <f t="shared" ref="H333" si="167">G333*(1-$H$3)</f>
        <v>16.710999999999999</v>
      </c>
      <c r="I333" s="145"/>
      <c r="J333" s="145">
        <v>0.21249999999999999</v>
      </c>
      <c r="K333" s="164"/>
      <c r="L333" s="168"/>
      <c r="M333" s="168"/>
      <c r="N333" s="168"/>
      <c r="O333" s="168"/>
      <c r="P333" s="145">
        <f t="shared" si="159"/>
        <v>0</v>
      </c>
      <c r="Q333" s="145"/>
      <c r="R333" s="145">
        <f t="shared" si="160"/>
        <v>0</v>
      </c>
      <c r="S333" s="168"/>
      <c r="T333" s="168"/>
      <c r="U333" s="168"/>
      <c r="V333" s="145">
        <f t="shared" si="161"/>
        <v>0</v>
      </c>
      <c r="W333" s="145"/>
      <c r="X333" s="145">
        <f t="shared" si="162"/>
        <v>0</v>
      </c>
      <c r="Y333" s="145">
        <f t="shared" si="163"/>
        <v>0</v>
      </c>
      <c r="Z333" s="145">
        <f t="shared" si="164"/>
        <v>0</v>
      </c>
      <c r="AA333" s="164"/>
      <c r="AB333" s="145">
        <f t="shared" si="165"/>
        <v>0</v>
      </c>
      <c r="AC333" s="145">
        <f>R333*F333</f>
        <v>0</v>
      </c>
      <c r="AD333" s="145">
        <f>(S333+T333+U333)*F333</f>
        <v>0</v>
      </c>
      <c r="AE333" s="145">
        <f>X333*F333</f>
        <v>0</v>
      </c>
      <c r="AF333" s="145">
        <f>Y333*F333</f>
        <v>0</v>
      </c>
      <c r="AG333" s="145">
        <f t="shared" si="166"/>
        <v>0</v>
      </c>
    </row>
    <row r="334" spans="1:33" s="135" customFormat="1" ht="12.75" customHeight="1">
      <c r="A334" s="136"/>
      <c r="B334" s="143" t="s">
        <v>891</v>
      </c>
      <c r="C334" s="138"/>
      <c r="D334" s="141" t="s">
        <v>892</v>
      </c>
      <c r="E334" s="140" t="s">
        <v>202</v>
      </c>
      <c r="F334" s="141" t="s">
        <v>202</v>
      </c>
      <c r="G334" s="141"/>
      <c r="H334" s="141"/>
      <c r="I334" s="141"/>
      <c r="J334" s="145">
        <v>0</v>
      </c>
      <c r="K334" s="164"/>
      <c r="L334" s="145"/>
      <c r="M334" s="145"/>
      <c r="N334" s="145"/>
      <c r="O334" s="145"/>
      <c r="P334" s="145">
        <f t="shared" si="159"/>
        <v>0</v>
      </c>
      <c r="Q334" s="141"/>
      <c r="R334" s="141"/>
      <c r="S334" s="141"/>
      <c r="T334" s="141"/>
      <c r="U334" s="141"/>
      <c r="V334" s="141"/>
      <c r="W334" s="141"/>
      <c r="X334" s="141"/>
      <c r="Y334" s="141"/>
      <c r="Z334" s="141"/>
      <c r="AA334" s="164"/>
      <c r="AB334" s="141"/>
      <c r="AC334" s="145"/>
      <c r="AD334" s="141"/>
      <c r="AE334" s="141"/>
      <c r="AF334" s="141"/>
      <c r="AG334" s="145"/>
    </row>
    <row r="335" spans="1:33" s="135" customFormat="1" ht="12.75" customHeight="1">
      <c r="A335" s="140">
        <v>232</v>
      </c>
      <c r="B335" s="143" t="s">
        <v>893</v>
      </c>
      <c r="C335" s="143" t="s">
        <v>893</v>
      </c>
      <c r="D335" s="141" t="s">
        <v>894</v>
      </c>
      <c r="E335" s="140" t="s">
        <v>4</v>
      </c>
      <c r="F335" s="144">
        <v>1</v>
      </c>
      <c r="G335" s="145">
        <v>38.258499999999998</v>
      </c>
      <c r="H335" s="1">
        <f t="shared" ref="H335:H336" si="168">G335*(1-$H$3)</f>
        <v>38.258499999999998</v>
      </c>
      <c r="I335" s="145"/>
      <c r="J335" s="145">
        <v>0.85</v>
      </c>
      <c r="K335" s="164"/>
      <c r="L335" s="168"/>
      <c r="M335" s="168"/>
      <c r="N335" s="168"/>
      <c r="O335" s="168"/>
      <c r="P335" s="145">
        <f t="shared" si="159"/>
        <v>0</v>
      </c>
      <c r="Q335" s="145"/>
      <c r="R335" s="145">
        <f t="shared" si="160"/>
        <v>0</v>
      </c>
      <c r="S335" s="168"/>
      <c r="T335" s="168"/>
      <c r="U335" s="168"/>
      <c r="V335" s="145">
        <f t="shared" si="161"/>
        <v>0</v>
      </c>
      <c r="W335" s="145"/>
      <c r="X335" s="145">
        <f t="shared" si="162"/>
        <v>0</v>
      </c>
      <c r="Y335" s="145">
        <f t="shared" si="163"/>
        <v>0</v>
      </c>
      <c r="Z335" s="145">
        <f t="shared" si="164"/>
        <v>0</v>
      </c>
      <c r="AA335" s="164"/>
      <c r="AB335" s="145">
        <f t="shared" si="165"/>
        <v>0</v>
      </c>
      <c r="AC335" s="145">
        <f>R335*F335</f>
        <v>0</v>
      </c>
      <c r="AD335" s="145">
        <f>(S335+T335+U335)*F335</f>
        <v>0</v>
      </c>
      <c r="AE335" s="145">
        <f>X335*F335</f>
        <v>0</v>
      </c>
      <c r="AF335" s="145">
        <f>Y335*F335</f>
        <v>0</v>
      </c>
      <c r="AG335" s="145">
        <f t="shared" si="166"/>
        <v>0</v>
      </c>
    </row>
    <row r="336" spans="1:33" s="135" customFormat="1" ht="12.75" customHeight="1">
      <c r="A336" s="140">
        <v>233</v>
      </c>
      <c r="B336" s="143" t="s">
        <v>895</v>
      </c>
      <c r="C336" s="143" t="s">
        <v>895</v>
      </c>
      <c r="D336" s="141" t="s">
        <v>896</v>
      </c>
      <c r="E336" s="140" t="s">
        <v>4</v>
      </c>
      <c r="F336" s="144">
        <v>1</v>
      </c>
      <c r="G336" s="145">
        <v>58.344000000000001</v>
      </c>
      <c r="H336" s="1">
        <f t="shared" si="168"/>
        <v>58.344000000000001</v>
      </c>
      <c r="I336" s="145"/>
      <c r="J336" s="145">
        <v>0.85</v>
      </c>
      <c r="K336" s="164"/>
      <c r="L336" s="168"/>
      <c r="M336" s="168"/>
      <c r="N336" s="168"/>
      <c r="O336" s="168"/>
      <c r="P336" s="145">
        <f t="shared" si="159"/>
        <v>0</v>
      </c>
      <c r="Q336" s="145"/>
      <c r="R336" s="145">
        <f t="shared" si="160"/>
        <v>0</v>
      </c>
      <c r="S336" s="168"/>
      <c r="T336" s="168"/>
      <c r="U336" s="168"/>
      <c r="V336" s="145">
        <f t="shared" si="161"/>
        <v>0</v>
      </c>
      <c r="W336" s="145"/>
      <c r="X336" s="145">
        <f t="shared" si="162"/>
        <v>0</v>
      </c>
      <c r="Y336" s="145">
        <f t="shared" si="163"/>
        <v>0</v>
      </c>
      <c r="Z336" s="145">
        <f t="shared" si="164"/>
        <v>0</v>
      </c>
      <c r="AA336" s="164"/>
      <c r="AB336" s="145">
        <f t="shared" si="165"/>
        <v>0</v>
      </c>
      <c r="AC336" s="145">
        <f>R336*F336</f>
        <v>0</v>
      </c>
      <c r="AD336" s="145">
        <f>(S336+T336+U336)*F336</f>
        <v>0</v>
      </c>
      <c r="AE336" s="145">
        <f>X336*F336</f>
        <v>0</v>
      </c>
      <c r="AF336" s="145">
        <f>Y336*F336</f>
        <v>0</v>
      </c>
      <c r="AG336" s="145">
        <f t="shared" si="166"/>
        <v>0</v>
      </c>
    </row>
    <row r="337" spans="1:33" s="135" customFormat="1" ht="12.75" customHeight="1">
      <c r="A337" s="136"/>
      <c r="B337" s="143" t="s">
        <v>897</v>
      </c>
      <c r="C337" s="138"/>
      <c r="D337" s="139" t="s">
        <v>898</v>
      </c>
      <c r="E337" s="140" t="s">
        <v>202</v>
      </c>
      <c r="F337" s="141" t="s">
        <v>202</v>
      </c>
      <c r="G337" s="141"/>
      <c r="H337" s="141"/>
      <c r="I337" s="141"/>
      <c r="J337" s="145">
        <v>0</v>
      </c>
      <c r="K337" s="164"/>
      <c r="L337" s="145"/>
      <c r="M337" s="145"/>
      <c r="N337" s="145"/>
      <c r="O337" s="145"/>
      <c r="P337" s="145">
        <f t="shared" si="159"/>
        <v>0</v>
      </c>
      <c r="Q337" s="141"/>
      <c r="R337" s="141"/>
      <c r="S337" s="141"/>
      <c r="T337" s="141"/>
      <c r="U337" s="141"/>
      <c r="V337" s="141"/>
      <c r="W337" s="141"/>
      <c r="X337" s="141"/>
      <c r="Y337" s="141"/>
      <c r="Z337" s="141"/>
      <c r="AA337" s="164"/>
      <c r="AB337" s="141"/>
      <c r="AC337" s="145"/>
      <c r="AD337" s="141"/>
      <c r="AE337" s="141"/>
      <c r="AF337" s="141"/>
      <c r="AG337" s="145"/>
    </row>
    <row r="338" spans="1:33" s="135" customFormat="1" ht="12.75" customHeight="1">
      <c r="A338" s="140">
        <v>234</v>
      </c>
      <c r="B338" s="143" t="s">
        <v>899</v>
      </c>
      <c r="C338" s="143" t="s">
        <v>899</v>
      </c>
      <c r="D338" s="141" t="s">
        <v>900</v>
      </c>
      <c r="E338" s="140" t="s">
        <v>4</v>
      </c>
      <c r="F338" s="144">
        <v>32</v>
      </c>
      <c r="G338" s="145">
        <v>7.5904999999999996</v>
      </c>
      <c r="H338" s="1">
        <f t="shared" ref="H338" si="169">G338*(1-$H$3)</f>
        <v>7.5904999999999996</v>
      </c>
      <c r="I338" s="145"/>
      <c r="J338" s="145">
        <v>8.5000000000000006E-2</v>
      </c>
      <c r="K338" s="164"/>
      <c r="L338" s="168"/>
      <c r="M338" s="168"/>
      <c r="N338" s="168"/>
      <c r="O338" s="168"/>
      <c r="P338" s="145">
        <f t="shared" si="159"/>
        <v>0</v>
      </c>
      <c r="Q338" s="145"/>
      <c r="R338" s="145">
        <f t="shared" si="160"/>
        <v>0</v>
      </c>
      <c r="S338" s="168"/>
      <c r="T338" s="168"/>
      <c r="U338" s="168"/>
      <c r="V338" s="145">
        <f t="shared" si="161"/>
        <v>0</v>
      </c>
      <c r="W338" s="145"/>
      <c r="X338" s="145">
        <f t="shared" si="162"/>
        <v>0</v>
      </c>
      <c r="Y338" s="145">
        <f t="shared" si="163"/>
        <v>0</v>
      </c>
      <c r="Z338" s="145">
        <f t="shared" si="164"/>
        <v>0</v>
      </c>
      <c r="AA338" s="164"/>
      <c r="AB338" s="145">
        <f t="shared" si="165"/>
        <v>0</v>
      </c>
      <c r="AC338" s="145">
        <f>R338*F338</f>
        <v>0</v>
      </c>
      <c r="AD338" s="145">
        <f>(S338+T338+U338)*F338</f>
        <v>0</v>
      </c>
      <c r="AE338" s="145">
        <f>X338*F338</f>
        <v>0</v>
      </c>
      <c r="AF338" s="145">
        <f>Y338*F338</f>
        <v>0</v>
      </c>
      <c r="AG338" s="145">
        <f t="shared" si="166"/>
        <v>0</v>
      </c>
    </row>
    <row r="339" spans="1:33" s="135" customFormat="1" ht="12.75" customHeight="1">
      <c r="A339" s="136"/>
      <c r="B339" s="143" t="s">
        <v>901</v>
      </c>
      <c r="C339" s="138"/>
      <c r="D339" s="141" t="s">
        <v>902</v>
      </c>
      <c r="E339" s="140" t="s">
        <v>202</v>
      </c>
      <c r="F339" s="141" t="s">
        <v>202</v>
      </c>
      <c r="G339" s="141"/>
      <c r="H339" s="141"/>
      <c r="I339" s="141"/>
      <c r="J339" s="145">
        <v>0</v>
      </c>
      <c r="K339" s="164"/>
      <c r="L339" s="145"/>
      <c r="M339" s="145"/>
      <c r="N339" s="145"/>
      <c r="O339" s="145"/>
      <c r="P339" s="145">
        <f t="shared" si="159"/>
        <v>0</v>
      </c>
      <c r="Q339" s="141"/>
      <c r="R339" s="141"/>
      <c r="S339" s="141"/>
      <c r="T339" s="141"/>
      <c r="U339" s="141"/>
      <c r="V339" s="141"/>
      <c r="W339" s="141"/>
      <c r="X339" s="141"/>
      <c r="Y339" s="141"/>
      <c r="Z339" s="141"/>
      <c r="AA339" s="164"/>
      <c r="AB339" s="141"/>
      <c r="AC339" s="145"/>
      <c r="AD339" s="141"/>
      <c r="AE339" s="141"/>
      <c r="AF339" s="141"/>
      <c r="AG339" s="145"/>
    </row>
    <row r="340" spans="1:33" s="135" customFormat="1" ht="12.75" customHeight="1">
      <c r="A340" s="140">
        <v>235</v>
      </c>
      <c r="B340" s="143" t="s">
        <v>903</v>
      </c>
      <c r="C340" s="143" t="s">
        <v>903</v>
      </c>
      <c r="D340" s="141" t="s">
        <v>904</v>
      </c>
      <c r="E340" s="140" t="s">
        <v>4</v>
      </c>
      <c r="F340" s="144">
        <v>3</v>
      </c>
      <c r="G340" s="145">
        <v>17.756499999999999</v>
      </c>
      <c r="H340" s="1">
        <f t="shared" ref="H340:H355" si="170">G340*(1-$H$3)</f>
        <v>17.756499999999999</v>
      </c>
      <c r="I340" s="145"/>
      <c r="J340" s="145">
        <v>0.29749999999999999</v>
      </c>
      <c r="K340" s="164"/>
      <c r="L340" s="168"/>
      <c r="M340" s="168"/>
      <c r="N340" s="168"/>
      <c r="O340" s="168"/>
      <c r="P340" s="145">
        <f t="shared" si="159"/>
        <v>0</v>
      </c>
      <c r="Q340" s="145"/>
      <c r="R340" s="145">
        <f t="shared" si="160"/>
        <v>0</v>
      </c>
      <c r="S340" s="168"/>
      <c r="T340" s="168"/>
      <c r="U340" s="168"/>
      <c r="V340" s="145">
        <f t="shared" si="161"/>
        <v>0</v>
      </c>
      <c r="W340" s="145"/>
      <c r="X340" s="145">
        <f t="shared" si="162"/>
        <v>0</v>
      </c>
      <c r="Y340" s="145">
        <f t="shared" si="163"/>
        <v>0</v>
      </c>
      <c r="Z340" s="145">
        <f t="shared" si="164"/>
        <v>0</v>
      </c>
      <c r="AA340" s="164"/>
      <c r="AB340" s="145">
        <f t="shared" si="165"/>
        <v>0</v>
      </c>
      <c r="AC340" s="145">
        <f t="shared" ref="AC340:AC355" si="171">R340*F340</f>
        <v>0</v>
      </c>
      <c r="AD340" s="145">
        <f t="shared" ref="AD340:AD355" si="172">(S340+T340+U340)*F340</f>
        <v>0</v>
      </c>
      <c r="AE340" s="145">
        <f t="shared" ref="AE340:AE355" si="173">X340*F340</f>
        <v>0</v>
      </c>
      <c r="AF340" s="145">
        <f t="shared" ref="AF340:AF355" si="174">Y340*F340</f>
        <v>0</v>
      </c>
      <c r="AG340" s="145">
        <f t="shared" si="166"/>
        <v>0</v>
      </c>
    </row>
    <row r="341" spans="1:33" s="135" customFormat="1" ht="12.75" customHeight="1">
      <c r="A341" s="140">
        <v>236</v>
      </c>
      <c r="B341" s="143" t="s">
        <v>905</v>
      </c>
      <c r="C341" s="143" t="s">
        <v>905</v>
      </c>
      <c r="D341" s="141" t="s">
        <v>906</v>
      </c>
      <c r="E341" s="140" t="s">
        <v>4</v>
      </c>
      <c r="F341" s="144">
        <v>8</v>
      </c>
      <c r="G341" s="145">
        <v>25.151499999999999</v>
      </c>
      <c r="H341" s="1">
        <f t="shared" si="170"/>
        <v>25.151499999999999</v>
      </c>
      <c r="I341" s="145"/>
      <c r="J341" s="145">
        <v>0.42499999999999999</v>
      </c>
      <c r="K341" s="164"/>
      <c r="L341" s="168"/>
      <c r="M341" s="168"/>
      <c r="N341" s="168"/>
      <c r="O341" s="168"/>
      <c r="P341" s="145">
        <f t="shared" si="159"/>
        <v>0</v>
      </c>
      <c r="Q341" s="145"/>
      <c r="R341" s="145">
        <f t="shared" si="160"/>
        <v>0</v>
      </c>
      <c r="S341" s="168"/>
      <c r="T341" s="168"/>
      <c r="U341" s="168"/>
      <c r="V341" s="145">
        <f t="shared" si="161"/>
        <v>0</v>
      </c>
      <c r="W341" s="145"/>
      <c r="X341" s="145">
        <f t="shared" si="162"/>
        <v>0</v>
      </c>
      <c r="Y341" s="145">
        <f t="shared" si="163"/>
        <v>0</v>
      </c>
      <c r="Z341" s="145">
        <f t="shared" si="164"/>
        <v>0</v>
      </c>
      <c r="AA341" s="164"/>
      <c r="AB341" s="145">
        <f t="shared" si="165"/>
        <v>0</v>
      </c>
      <c r="AC341" s="145">
        <f t="shared" si="171"/>
        <v>0</v>
      </c>
      <c r="AD341" s="145">
        <f t="shared" si="172"/>
        <v>0</v>
      </c>
      <c r="AE341" s="145">
        <f t="shared" si="173"/>
        <v>0</v>
      </c>
      <c r="AF341" s="145">
        <f t="shared" si="174"/>
        <v>0</v>
      </c>
      <c r="AG341" s="145">
        <f t="shared" si="166"/>
        <v>0</v>
      </c>
    </row>
    <row r="342" spans="1:33" s="135" customFormat="1" ht="12.75" customHeight="1">
      <c r="A342" s="140">
        <v>237</v>
      </c>
      <c r="B342" s="143" t="s">
        <v>907</v>
      </c>
      <c r="C342" s="143" t="s">
        <v>907</v>
      </c>
      <c r="D342" s="141" t="s">
        <v>908</v>
      </c>
      <c r="E342" s="140" t="s">
        <v>4</v>
      </c>
      <c r="F342" s="144">
        <v>1</v>
      </c>
      <c r="G342" s="145">
        <v>16.872500000000002</v>
      </c>
      <c r="H342" s="1">
        <f t="shared" si="170"/>
        <v>16.872500000000002</v>
      </c>
      <c r="I342" s="145"/>
      <c r="J342" s="145">
        <v>0.29749999999999999</v>
      </c>
      <c r="K342" s="164"/>
      <c r="L342" s="168"/>
      <c r="M342" s="168"/>
      <c r="N342" s="168"/>
      <c r="O342" s="168"/>
      <c r="P342" s="145">
        <f t="shared" si="159"/>
        <v>0</v>
      </c>
      <c r="Q342" s="145"/>
      <c r="R342" s="145">
        <f t="shared" si="160"/>
        <v>0</v>
      </c>
      <c r="S342" s="168"/>
      <c r="T342" s="168"/>
      <c r="U342" s="168"/>
      <c r="V342" s="145">
        <f t="shared" si="161"/>
        <v>0</v>
      </c>
      <c r="W342" s="145"/>
      <c r="X342" s="145">
        <f t="shared" si="162"/>
        <v>0</v>
      </c>
      <c r="Y342" s="145">
        <f t="shared" si="163"/>
        <v>0</v>
      </c>
      <c r="Z342" s="145">
        <f t="shared" si="164"/>
        <v>0</v>
      </c>
      <c r="AA342" s="164"/>
      <c r="AB342" s="145">
        <f t="shared" si="165"/>
        <v>0</v>
      </c>
      <c r="AC342" s="145">
        <f t="shared" si="171"/>
        <v>0</v>
      </c>
      <c r="AD342" s="145">
        <f t="shared" si="172"/>
        <v>0</v>
      </c>
      <c r="AE342" s="145">
        <f t="shared" si="173"/>
        <v>0</v>
      </c>
      <c r="AF342" s="145">
        <f t="shared" si="174"/>
        <v>0</v>
      </c>
      <c r="AG342" s="145">
        <f t="shared" si="166"/>
        <v>0</v>
      </c>
    </row>
    <row r="343" spans="1:33" s="135" customFormat="1" ht="12.75" customHeight="1">
      <c r="A343" s="140">
        <v>238</v>
      </c>
      <c r="B343" s="143" t="s">
        <v>909</v>
      </c>
      <c r="C343" s="143" t="s">
        <v>909</v>
      </c>
      <c r="D343" s="141" t="s">
        <v>910</v>
      </c>
      <c r="E343" s="140" t="s">
        <v>4</v>
      </c>
      <c r="F343" s="144">
        <v>1</v>
      </c>
      <c r="G343" s="145">
        <v>170.3655</v>
      </c>
      <c r="H343" s="1">
        <f t="shared" si="170"/>
        <v>170.3655</v>
      </c>
      <c r="I343" s="145"/>
      <c r="J343" s="145">
        <v>0.42499999999999999</v>
      </c>
      <c r="K343" s="164"/>
      <c r="L343" s="168"/>
      <c r="M343" s="168"/>
      <c r="N343" s="168"/>
      <c r="O343" s="168"/>
      <c r="P343" s="145">
        <f t="shared" si="159"/>
        <v>0</v>
      </c>
      <c r="Q343" s="145"/>
      <c r="R343" s="145">
        <f t="shared" si="160"/>
        <v>0</v>
      </c>
      <c r="S343" s="168"/>
      <c r="T343" s="168"/>
      <c r="U343" s="168"/>
      <c r="V343" s="145">
        <f t="shared" si="161"/>
        <v>0</v>
      </c>
      <c r="W343" s="145"/>
      <c r="X343" s="145">
        <f t="shared" si="162"/>
        <v>0</v>
      </c>
      <c r="Y343" s="145">
        <f t="shared" si="163"/>
        <v>0</v>
      </c>
      <c r="Z343" s="145">
        <f t="shared" si="164"/>
        <v>0</v>
      </c>
      <c r="AA343" s="164"/>
      <c r="AB343" s="145">
        <f t="shared" si="165"/>
        <v>0</v>
      </c>
      <c r="AC343" s="145">
        <f t="shared" si="171"/>
        <v>0</v>
      </c>
      <c r="AD343" s="145">
        <f t="shared" si="172"/>
        <v>0</v>
      </c>
      <c r="AE343" s="145">
        <f t="shared" si="173"/>
        <v>0</v>
      </c>
      <c r="AF343" s="145">
        <f t="shared" si="174"/>
        <v>0</v>
      </c>
      <c r="AG343" s="145">
        <f t="shared" si="166"/>
        <v>0</v>
      </c>
    </row>
    <row r="344" spans="1:33" s="135" customFormat="1" ht="12.75" customHeight="1">
      <c r="A344" s="140">
        <v>239</v>
      </c>
      <c r="B344" s="143" t="s">
        <v>911</v>
      </c>
      <c r="C344" s="143" t="s">
        <v>911</v>
      </c>
      <c r="D344" s="141" t="s">
        <v>912</v>
      </c>
      <c r="E344" s="140" t="s">
        <v>4</v>
      </c>
      <c r="F344" s="144">
        <v>1</v>
      </c>
      <c r="G344" s="145">
        <v>1980.4829999999999</v>
      </c>
      <c r="H344" s="1">
        <f t="shared" si="170"/>
        <v>1980.4829999999999</v>
      </c>
      <c r="I344" s="145"/>
      <c r="J344" s="145">
        <v>3.4</v>
      </c>
      <c r="K344" s="164"/>
      <c r="L344" s="168"/>
      <c r="M344" s="168"/>
      <c r="N344" s="168"/>
      <c r="O344" s="168"/>
      <c r="P344" s="145">
        <f t="shared" si="159"/>
        <v>0</v>
      </c>
      <c r="Q344" s="145"/>
      <c r="R344" s="145">
        <f t="shared" si="160"/>
        <v>0</v>
      </c>
      <c r="S344" s="168"/>
      <c r="T344" s="168"/>
      <c r="U344" s="168"/>
      <c r="V344" s="145">
        <f t="shared" si="161"/>
        <v>0</v>
      </c>
      <c r="W344" s="145"/>
      <c r="X344" s="145">
        <f t="shared" si="162"/>
        <v>0</v>
      </c>
      <c r="Y344" s="145">
        <f t="shared" si="163"/>
        <v>0</v>
      </c>
      <c r="Z344" s="145">
        <f t="shared" si="164"/>
        <v>0</v>
      </c>
      <c r="AA344" s="164"/>
      <c r="AB344" s="145">
        <f t="shared" si="165"/>
        <v>0</v>
      </c>
      <c r="AC344" s="145">
        <f t="shared" si="171"/>
        <v>0</v>
      </c>
      <c r="AD344" s="145">
        <f t="shared" si="172"/>
        <v>0</v>
      </c>
      <c r="AE344" s="145">
        <f t="shared" si="173"/>
        <v>0</v>
      </c>
      <c r="AF344" s="145">
        <f t="shared" si="174"/>
        <v>0</v>
      </c>
      <c r="AG344" s="145">
        <f t="shared" si="166"/>
        <v>0</v>
      </c>
    </row>
    <row r="345" spans="1:33" s="135" customFormat="1" ht="12.75" customHeight="1">
      <c r="A345" s="140">
        <v>240</v>
      </c>
      <c r="B345" s="143" t="s">
        <v>913</v>
      </c>
      <c r="C345" s="143" t="s">
        <v>913</v>
      </c>
      <c r="D345" s="141" t="s">
        <v>914</v>
      </c>
      <c r="E345" s="140" t="s">
        <v>4</v>
      </c>
      <c r="F345" s="144">
        <v>2</v>
      </c>
      <c r="G345" s="145">
        <v>718.73450000000003</v>
      </c>
      <c r="H345" s="1">
        <f t="shared" si="170"/>
        <v>718.73450000000003</v>
      </c>
      <c r="I345" s="145"/>
      <c r="J345" s="145">
        <v>0.85</v>
      </c>
      <c r="K345" s="164"/>
      <c r="L345" s="168"/>
      <c r="M345" s="168"/>
      <c r="N345" s="168"/>
      <c r="O345" s="168"/>
      <c r="P345" s="145">
        <f t="shared" si="159"/>
        <v>0</v>
      </c>
      <c r="Q345" s="148"/>
      <c r="R345" s="145">
        <f t="shared" si="160"/>
        <v>0</v>
      </c>
      <c r="S345" s="168"/>
      <c r="T345" s="168"/>
      <c r="U345" s="168"/>
      <c r="V345" s="145">
        <f t="shared" si="161"/>
        <v>0</v>
      </c>
      <c r="W345" s="145"/>
      <c r="X345" s="145">
        <f t="shared" si="162"/>
        <v>0</v>
      </c>
      <c r="Y345" s="145">
        <f t="shared" si="163"/>
        <v>0</v>
      </c>
      <c r="Z345" s="145">
        <f t="shared" si="164"/>
        <v>0</v>
      </c>
      <c r="AA345" s="164"/>
      <c r="AB345" s="145">
        <f t="shared" si="165"/>
        <v>0</v>
      </c>
      <c r="AC345" s="145">
        <f t="shared" si="171"/>
        <v>0</v>
      </c>
      <c r="AD345" s="145">
        <f t="shared" si="172"/>
        <v>0</v>
      </c>
      <c r="AE345" s="145">
        <f t="shared" si="173"/>
        <v>0</v>
      </c>
      <c r="AF345" s="145">
        <f t="shared" si="174"/>
        <v>0</v>
      </c>
      <c r="AG345" s="145">
        <f t="shared" si="166"/>
        <v>0</v>
      </c>
    </row>
    <row r="346" spans="1:33" s="135" customFormat="1" ht="12.75" customHeight="1">
      <c r="A346" s="140">
        <v>241</v>
      </c>
      <c r="B346" s="143" t="s">
        <v>915</v>
      </c>
      <c r="C346" s="143" t="s">
        <v>915</v>
      </c>
      <c r="D346" s="141" t="s">
        <v>916</v>
      </c>
      <c r="E346" s="140" t="s">
        <v>4</v>
      </c>
      <c r="F346" s="144">
        <v>20</v>
      </c>
      <c r="G346" s="145">
        <v>79.143500000000003</v>
      </c>
      <c r="H346" s="1">
        <f t="shared" si="170"/>
        <v>79.143500000000003</v>
      </c>
      <c r="I346" s="145"/>
      <c r="J346" s="145">
        <v>0.42499999999999999</v>
      </c>
      <c r="K346" s="164"/>
      <c r="L346" s="168"/>
      <c r="M346" s="168"/>
      <c r="N346" s="168"/>
      <c r="O346" s="168"/>
      <c r="P346" s="145">
        <f t="shared" si="159"/>
        <v>0</v>
      </c>
      <c r="Q346" s="145"/>
      <c r="R346" s="145">
        <f t="shared" si="160"/>
        <v>0</v>
      </c>
      <c r="S346" s="168"/>
      <c r="T346" s="168"/>
      <c r="U346" s="168"/>
      <c r="V346" s="145">
        <f t="shared" si="161"/>
        <v>0</v>
      </c>
      <c r="W346" s="145"/>
      <c r="X346" s="145">
        <f t="shared" si="162"/>
        <v>0</v>
      </c>
      <c r="Y346" s="145">
        <f t="shared" si="163"/>
        <v>0</v>
      </c>
      <c r="Z346" s="145">
        <f t="shared" si="164"/>
        <v>0</v>
      </c>
      <c r="AA346" s="164"/>
      <c r="AB346" s="145">
        <f t="shared" si="165"/>
        <v>0</v>
      </c>
      <c r="AC346" s="145">
        <f t="shared" si="171"/>
        <v>0</v>
      </c>
      <c r="AD346" s="145">
        <f t="shared" si="172"/>
        <v>0</v>
      </c>
      <c r="AE346" s="145">
        <f t="shared" si="173"/>
        <v>0</v>
      </c>
      <c r="AF346" s="145">
        <f t="shared" si="174"/>
        <v>0</v>
      </c>
      <c r="AG346" s="145">
        <f t="shared" si="166"/>
        <v>0</v>
      </c>
    </row>
    <row r="347" spans="1:33" s="135" customFormat="1" ht="12.75" customHeight="1">
      <c r="A347" s="140">
        <v>242</v>
      </c>
      <c r="B347" s="143" t="s">
        <v>917</v>
      </c>
      <c r="C347" s="143" t="s">
        <v>917</v>
      </c>
      <c r="D347" s="141" t="s">
        <v>918</v>
      </c>
      <c r="E347" s="140" t="s">
        <v>4</v>
      </c>
      <c r="F347" s="144">
        <v>10</v>
      </c>
      <c r="G347" s="145">
        <v>83.521000000000001</v>
      </c>
      <c r="H347" s="1">
        <f t="shared" si="170"/>
        <v>83.521000000000001</v>
      </c>
      <c r="I347" s="145"/>
      <c r="J347" s="145">
        <v>0.42499999999999999</v>
      </c>
      <c r="K347" s="164"/>
      <c r="L347" s="168"/>
      <c r="M347" s="168"/>
      <c r="N347" s="168"/>
      <c r="O347" s="168"/>
      <c r="P347" s="145">
        <f t="shared" si="159"/>
        <v>0</v>
      </c>
      <c r="Q347" s="145"/>
      <c r="R347" s="145">
        <f t="shared" si="160"/>
        <v>0</v>
      </c>
      <c r="S347" s="168"/>
      <c r="T347" s="168"/>
      <c r="U347" s="168"/>
      <c r="V347" s="145">
        <f t="shared" si="161"/>
        <v>0</v>
      </c>
      <c r="W347" s="145"/>
      <c r="X347" s="145">
        <f t="shared" si="162"/>
        <v>0</v>
      </c>
      <c r="Y347" s="145">
        <f t="shared" si="163"/>
        <v>0</v>
      </c>
      <c r="Z347" s="145">
        <f t="shared" si="164"/>
        <v>0</v>
      </c>
      <c r="AA347" s="164"/>
      <c r="AB347" s="145">
        <f t="shared" si="165"/>
        <v>0</v>
      </c>
      <c r="AC347" s="145">
        <f t="shared" si="171"/>
        <v>0</v>
      </c>
      <c r="AD347" s="145">
        <f t="shared" si="172"/>
        <v>0</v>
      </c>
      <c r="AE347" s="145">
        <f t="shared" si="173"/>
        <v>0</v>
      </c>
      <c r="AF347" s="145">
        <f t="shared" si="174"/>
        <v>0</v>
      </c>
      <c r="AG347" s="145">
        <f t="shared" si="166"/>
        <v>0</v>
      </c>
    </row>
    <row r="348" spans="1:33" s="135" customFormat="1" ht="12.75" customHeight="1">
      <c r="A348" s="140">
        <v>243</v>
      </c>
      <c r="B348" s="143" t="s">
        <v>919</v>
      </c>
      <c r="C348" s="143" t="s">
        <v>919</v>
      </c>
      <c r="D348" s="141" t="s">
        <v>920</v>
      </c>
      <c r="E348" s="140" t="s">
        <v>4</v>
      </c>
      <c r="F348" s="144">
        <v>54</v>
      </c>
      <c r="G348" s="145">
        <v>81.846500000000006</v>
      </c>
      <c r="H348" s="1">
        <f t="shared" si="170"/>
        <v>81.846500000000006</v>
      </c>
      <c r="I348" s="145"/>
      <c r="J348" s="145">
        <v>0.17</v>
      </c>
      <c r="K348" s="164"/>
      <c r="L348" s="168"/>
      <c r="M348" s="168"/>
      <c r="N348" s="168"/>
      <c r="O348" s="168"/>
      <c r="P348" s="145">
        <f t="shared" si="159"/>
        <v>0</v>
      </c>
      <c r="Q348" s="145"/>
      <c r="R348" s="145">
        <f t="shared" si="160"/>
        <v>0</v>
      </c>
      <c r="S348" s="168"/>
      <c r="T348" s="168"/>
      <c r="U348" s="168"/>
      <c r="V348" s="145">
        <f t="shared" si="161"/>
        <v>0</v>
      </c>
      <c r="W348" s="145"/>
      <c r="X348" s="145">
        <f t="shared" si="162"/>
        <v>0</v>
      </c>
      <c r="Y348" s="145">
        <f t="shared" si="163"/>
        <v>0</v>
      </c>
      <c r="Z348" s="145">
        <f t="shared" si="164"/>
        <v>0</v>
      </c>
      <c r="AA348" s="164"/>
      <c r="AB348" s="145">
        <f t="shared" si="165"/>
        <v>0</v>
      </c>
      <c r="AC348" s="145">
        <f t="shared" si="171"/>
        <v>0</v>
      </c>
      <c r="AD348" s="145">
        <f t="shared" si="172"/>
        <v>0</v>
      </c>
      <c r="AE348" s="145">
        <f t="shared" si="173"/>
        <v>0</v>
      </c>
      <c r="AF348" s="145">
        <f t="shared" si="174"/>
        <v>0</v>
      </c>
      <c r="AG348" s="145">
        <f t="shared" si="166"/>
        <v>0</v>
      </c>
    </row>
    <row r="349" spans="1:33" s="135" customFormat="1" ht="12.75" customHeight="1">
      <c r="A349" s="140">
        <v>244</v>
      </c>
      <c r="B349" s="143" t="s">
        <v>921</v>
      </c>
      <c r="C349" s="143" t="s">
        <v>921</v>
      </c>
      <c r="D349" s="141" t="s">
        <v>922</v>
      </c>
      <c r="E349" s="140" t="s">
        <v>4</v>
      </c>
      <c r="F349" s="144">
        <v>2</v>
      </c>
      <c r="G349" s="145">
        <v>152.35400000000001</v>
      </c>
      <c r="H349" s="1">
        <f t="shared" si="170"/>
        <v>152.35400000000001</v>
      </c>
      <c r="I349" s="145"/>
      <c r="J349" s="145">
        <v>0.42499999999999999</v>
      </c>
      <c r="K349" s="164"/>
      <c r="L349" s="168"/>
      <c r="M349" s="168"/>
      <c r="N349" s="168"/>
      <c r="O349" s="168"/>
      <c r="P349" s="145">
        <f t="shared" si="159"/>
        <v>0</v>
      </c>
      <c r="Q349" s="145"/>
      <c r="R349" s="145">
        <f t="shared" si="160"/>
        <v>0</v>
      </c>
      <c r="S349" s="168"/>
      <c r="T349" s="168"/>
      <c r="U349" s="168"/>
      <c r="V349" s="145">
        <f t="shared" si="161"/>
        <v>0</v>
      </c>
      <c r="W349" s="145"/>
      <c r="X349" s="145">
        <f t="shared" si="162"/>
        <v>0</v>
      </c>
      <c r="Y349" s="145">
        <f t="shared" si="163"/>
        <v>0</v>
      </c>
      <c r="Z349" s="145">
        <f t="shared" si="164"/>
        <v>0</v>
      </c>
      <c r="AA349" s="164"/>
      <c r="AB349" s="145">
        <f t="shared" si="165"/>
        <v>0</v>
      </c>
      <c r="AC349" s="145">
        <f t="shared" si="171"/>
        <v>0</v>
      </c>
      <c r="AD349" s="145">
        <f t="shared" si="172"/>
        <v>0</v>
      </c>
      <c r="AE349" s="145">
        <f t="shared" si="173"/>
        <v>0</v>
      </c>
      <c r="AF349" s="145">
        <f t="shared" si="174"/>
        <v>0</v>
      </c>
      <c r="AG349" s="145">
        <f t="shared" si="166"/>
        <v>0</v>
      </c>
    </row>
    <row r="350" spans="1:33" s="135" customFormat="1" ht="12.75" customHeight="1">
      <c r="A350" s="140">
        <v>245</v>
      </c>
      <c r="B350" s="143" t="s">
        <v>923</v>
      </c>
      <c r="C350" s="143" t="s">
        <v>923</v>
      </c>
      <c r="D350" s="141" t="s">
        <v>924</v>
      </c>
      <c r="E350" s="140" t="s">
        <v>4</v>
      </c>
      <c r="F350" s="144">
        <v>2</v>
      </c>
      <c r="G350" s="145">
        <v>15.571999999999999</v>
      </c>
      <c r="H350" s="1">
        <f t="shared" si="170"/>
        <v>15.571999999999999</v>
      </c>
      <c r="I350" s="145"/>
      <c r="J350" s="145">
        <v>8.5000000000000006E-2</v>
      </c>
      <c r="K350" s="164"/>
      <c r="L350" s="168"/>
      <c r="M350" s="168"/>
      <c r="N350" s="168"/>
      <c r="O350" s="168"/>
      <c r="P350" s="145">
        <f t="shared" si="159"/>
        <v>0</v>
      </c>
      <c r="Q350" s="145"/>
      <c r="R350" s="145">
        <f t="shared" si="160"/>
        <v>0</v>
      </c>
      <c r="S350" s="168"/>
      <c r="T350" s="168"/>
      <c r="U350" s="168"/>
      <c r="V350" s="145">
        <f t="shared" si="161"/>
        <v>0</v>
      </c>
      <c r="W350" s="145"/>
      <c r="X350" s="145">
        <f t="shared" si="162"/>
        <v>0</v>
      </c>
      <c r="Y350" s="145">
        <f t="shared" si="163"/>
        <v>0</v>
      </c>
      <c r="Z350" s="145">
        <f t="shared" si="164"/>
        <v>0</v>
      </c>
      <c r="AA350" s="164"/>
      <c r="AB350" s="145">
        <f t="shared" si="165"/>
        <v>0</v>
      </c>
      <c r="AC350" s="145">
        <f t="shared" si="171"/>
        <v>0</v>
      </c>
      <c r="AD350" s="145">
        <f t="shared" si="172"/>
        <v>0</v>
      </c>
      <c r="AE350" s="145">
        <f t="shared" si="173"/>
        <v>0</v>
      </c>
      <c r="AF350" s="145">
        <f t="shared" si="174"/>
        <v>0</v>
      </c>
      <c r="AG350" s="145">
        <f t="shared" si="166"/>
        <v>0</v>
      </c>
    </row>
    <row r="351" spans="1:33" s="135" customFormat="1" ht="12.75" customHeight="1">
      <c r="A351" s="140">
        <v>246</v>
      </c>
      <c r="B351" s="143" t="s">
        <v>925</v>
      </c>
      <c r="C351" s="143" t="s">
        <v>925</v>
      </c>
      <c r="D351" s="141" t="s">
        <v>926</v>
      </c>
      <c r="E351" s="140" t="s">
        <v>4</v>
      </c>
      <c r="F351" s="144">
        <v>52</v>
      </c>
      <c r="G351" s="145">
        <v>14.263</v>
      </c>
      <c r="H351" s="1">
        <f t="shared" si="170"/>
        <v>14.263</v>
      </c>
      <c r="I351" s="145"/>
      <c r="J351" s="145">
        <v>0.17</v>
      </c>
      <c r="K351" s="164"/>
      <c r="L351" s="168"/>
      <c r="M351" s="168"/>
      <c r="N351" s="168"/>
      <c r="O351" s="168"/>
      <c r="P351" s="145">
        <f t="shared" si="159"/>
        <v>0</v>
      </c>
      <c r="Q351" s="145"/>
      <c r="R351" s="145">
        <f t="shared" si="160"/>
        <v>0</v>
      </c>
      <c r="S351" s="168"/>
      <c r="T351" s="168"/>
      <c r="U351" s="168"/>
      <c r="V351" s="145">
        <f t="shared" si="161"/>
        <v>0</v>
      </c>
      <c r="W351" s="145"/>
      <c r="X351" s="145">
        <f t="shared" si="162"/>
        <v>0</v>
      </c>
      <c r="Y351" s="145">
        <f t="shared" si="163"/>
        <v>0</v>
      </c>
      <c r="Z351" s="145">
        <f t="shared" si="164"/>
        <v>0</v>
      </c>
      <c r="AA351" s="164"/>
      <c r="AB351" s="145">
        <f t="shared" si="165"/>
        <v>0</v>
      </c>
      <c r="AC351" s="145">
        <f t="shared" si="171"/>
        <v>0</v>
      </c>
      <c r="AD351" s="145">
        <f t="shared" si="172"/>
        <v>0</v>
      </c>
      <c r="AE351" s="145">
        <f t="shared" si="173"/>
        <v>0</v>
      </c>
      <c r="AF351" s="145">
        <f t="shared" si="174"/>
        <v>0</v>
      </c>
      <c r="AG351" s="145">
        <f t="shared" si="166"/>
        <v>0</v>
      </c>
    </row>
    <row r="352" spans="1:33" s="135" customFormat="1" ht="12.75" customHeight="1">
      <c r="A352" s="140">
        <v>247</v>
      </c>
      <c r="B352" s="143" t="s">
        <v>927</v>
      </c>
      <c r="C352" s="143" t="s">
        <v>927</v>
      </c>
      <c r="D352" s="141" t="s">
        <v>928</v>
      </c>
      <c r="E352" s="140" t="s">
        <v>4</v>
      </c>
      <c r="F352" s="144">
        <v>6</v>
      </c>
      <c r="G352" s="145">
        <v>116.688</v>
      </c>
      <c r="H352" s="1">
        <f t="shared" si="170"/>
        <v>116.688</v>
      </c>
      <c r="I352" s="145"/>
      <c r="J352" s="145">
        <v>0.42499999999999999</v>
      </c>
      <c r="K352" s="164"/>
      <c r="L352" s="168"/>
      <c r="M352" s="168"/>
      <c r="N352" s="168"/>
      <c r="O352" s="168"/>
      <c r="P352" s="145">
        <f t="shared" si="159"/>
        <v>0</v>
      </c>
      <c r="Q352" s="145"/>
      <c r="R352" s="145">
        <f t="shared" si="160"/>
        <v>0</v>
      </c>
      <c r="S352" s="168"/>
      <c r="T352" s="168"/>
      <c r="U352" s="168"/>
      <c r="V352" s="145">
        <f t="shared" si="161"/>
        <v>0</v>
      </c>
      <c r="W352" s="145"/>
      <c r="X352" s="145">
        <f t="shared" si="162"/>
        <v>0</v>
      </c>
      <c r="Y352" s="145">
        <f t="shared" si="163"/>
        <v>0</v>
      </c>
      <c r="Z352" s="145">
        <f t="shared" si="164"/>
        <v>0</v>
      </c>
      <c r="AA352" s="164"/>
      <c r="AB352" s="145">
        <f t="shared" si="165"/>
        <v>0</v>
      </c>
      <c r="AC352" s="145">
        <f t="shared" si="171"/>
        <v>0</v>
      </c>
      <c r="AD352" s="145">
        <f t="shared" si="172"/>
        <v>0</v>
      </c>
      <c r="AE352" s="145">
        <f t="shared" si="173"/>
        <v>0</v>
      </c>
      <c r="AF352" s="145">
        <f t="shared" si="174"/>
        <v>0</v>
      </c>
      <c r="AG352" s="145">
        <f t="shared" si="166"/>
        <v>0</v>
      </c>
    </row>
    <row r="353" spans="1:33" s="135" customFormat="1" ht="12.75" customHeight="1">
      <c r="A353" s="140">
        <v>248</v>
      </c>
      <c r="B353" s="143" t="s">
        <v>929</v>
      </c>
      <c r="C353" s="143" t="s">
        <v>929</v>
      </c>
      <c r="D353" s="141" t="s">
        <v>930</v>
      </c>
      <c r="E353" s="140" t="s">
        <v>4</v>
      </c>
      <c r="F353" s="144">
        <v>51</v>
      </c>
      <c r="G353" s="145">
        <v>21.7685</v>
      </c>
      <c r="H353" s="1">
        <f t="shared" si="170"/>
        <v>21.7685</v>
      </c>
      <c r="I353" s="145"/>
      <c r="J353" s="145">
        <v>0.17</v>
      </c>
      <c r="K353" s="164"/>
      <c r="L353" s="168"/>
      <c r="M353" s="168"/>
      <c r="N353" s="168"/>
      <c r="O353" s="168"/>
      <c r="P353" s="145">
        <f t="shared" si="159"/>
        <v>0</v>
      </c>
      <c r="Q353" s="145"/>
      <c r="R353" s="145">
        <f t="shared" si="160"/>
        <v>0</v>
      </c>
      <c r="S353" s="168"/>
      <c r="T353" s="168"/>
      <c r="U353" s="168"/>
      <c r="V353" s="145">
        <f t="shared" si="161"/>
        <v>0</v>
      </c>
      <c r="W353" s="145"/>
      <c r="X353" s="145">
        <f t="shared" si="162"/>
        <v>0</v>
      </c>
      <c r="Y353" s="145">
        <f t="shared" si="163"/>
        <v>0</v>
      </c>
      <c r="Z353" s="145">
        <f t="shared" si="164"/>
        <v>0</v>
      </c>
      <c r="AA353" s="164"/>
      <c r="AB353" s="145">
        <f t="shared" si="165"/>
        <v>0</v>
      </c>
      <c r="AC353" s="145">
        <f t="shared" si="171"/>
        <v>0</v>
      </c>
      <c r="AD353" s="145">
        <f t="shared" si="172"/>
        <v>0</v>
      </c>
      <c r="AE353" s="145">
        <f t="shared" si="173"/>
        <v>0</v>
      </c>
      <c r="AF353" s="145">
        <f t="shared" si="174"/>
        <v>0</v>
      </c>
      <c r="AG353" s="145">
        <f t="shared" si="166"/>
        <v>0</v>
      </c>
    </row>
    <row r="354" spans="1:33" s="135" customFormat="1" ht="12.75" customHeight="1">
      <c r="A354" s="140">
        <v>249</v>
      </c>
      <c r="B354" s="143" t="s">
        <v>931</v>
      </c>
      <c r="C354" s="143" t="s">
        <v>931</v>
      </c>
      <c r="D354" s="141" t="s">
        <v>932</v>
      </c>
      <c r="E354" s="140" t="s">
        <v>4</v>
      </c>
      <c r="F354" s="144">
        <v>2</v>
      </c>
      <c r="G354" s="145">
        <v>327.40300000000002</v>
      </c>
      <c r="H354" s="1">
        <f t="shared" si="170"/>
        <v>327.40300000000002</v>
      </c>
      <c r="I354" s="145"/>
      <c r="J354" s="145">
        <v>0.63749999999999996</v>
      </c>
      <c r="K354" s="164"/>
      <c r="L354" s="168"/>
      <c r="M354" s="168"/>
      <c r="N354" s="168"/>
      <c r="O354" s="168"/>
      <c r="P354" s="145">
        <f t="shared" si="159"/>
        <v>0</v>
      </c>
      <c r="Q354" s="145"/>
      <c r="R354" s="145">
        <f t="shared" si="160"/>
        <v>0</v>
      </c>
      <c r="S354" s="168"/>
      <c r="T354" s="168"/>
      <c r="U354" s="168"/>
      <c r="V354" s="145">
        <f t="shared" si="161"/>
        <v>0</v>
      </c>
      <c r="W354" s="145"/>
      <c r="X354" s="145">
        <f t="shared" si="162"/>
        <v>0</v>
      </c>
      <c r="Y354" s="145">
        <f t="shared" si="163"/>
        <v>0</v>
      </c>
      <c r="Z354" s="145">
        <f t="shared" si="164"/>
        <v>0</v>
      </c>
      <c r="AA354" s="164"/>
      <c r="AB354" s="145">
        <f t="shared" si="165"/>
        <v>0</v>
      </c>
      <c r="AC354" s="145">
        <f t="shared" si="171"/>
        <v>0</v>
      </c>
      <c r="AD354" s="145">
        <f t="shared" si="172"/>
        <v>0</v>
      </c>
      <c r="AE354" s="145">
        <f t="shared" si="173"/>
        <v>0</v>
      </c>
      <c r="AF354" s="145">
        <f t="shared" si="174"/>
        <v>0</v>
      </c>
      <c r="AG354" s="145">
        <f t="shared" si="166"/>
        <v>0</v>
      </c>
    </row>
    <row r="355" spans="1:33" s="135" customFormat="1" ht="12.75" customHeight="1">
      <c r="A355" s="140">
        <v>250</v>
      </c>
      <c r="B355" s="143" t="s">
        <v>933</v>
      </c>
      <c r="C355" s="143" t="s">
        <v>933</v>
      </c>
      <c r="D355" s="141" t="s">
        <v>934</v>
      </c>
      <c r="E355" s="140" t="s">
        <v>4</v>
      </c>
      <c r="F355" s="144">
        <v>2</v>
      </c>
      <c r="G355" s="145">
        <v>70.584000000000003</v>
      </c>
      <c r="H355" s="1">
        <f t="shared" si="170"/>
        <v>70.584000000000003</v>
      </c>
      <c r="I355" s="145"/>
      <c r="J355" s="145">
        <v>0.17</v>
      </c>
      <c r="K355" s="164"/>
      <c r="L355" s="168"/>
      <c r="M355" s="168"/>
      <c r="N355" s="168"/>
      <c r="O355" s="168"/>
      <c r="P355" s="145">
        <f t="shared" si="159"/>
        <v>0</v>
      </c>
      <c r="Q355" s="145"/>
      <c r="R355" s="145">
        <f t="shared" si="160"/>
        <v>0</v>
      </c>
      <c r="S355" s="168"/>
      <c r="T355" s="168"/>
      <c r="U355" s="168"/>
      <c r="V355" s="145">
        <f t="shared" si="161"/>
        <v>0</v>
      </c>
      <c r="W355" s="145"/>
      <c r="X355" s="145">
        <f t="shared" si="162"/>
        <v>0</v>
      </c>
      <c r="Y355" s="145">
        <f t="shared" si="163"/>
        <v>0</v>
      </c>
      <c r="Z355" s="145">
        <f t="shared" si="164"/>
        <v>0</v>
      </c>
      <c r="AA355" s="164"/>
      <c r="AB355" s="145">
        <f t="shared" si="165"/>
        <v>0</v>
      </c>
      <c r="AC355" s="145">
        <f t="shared" si="171"/>
        <v>0</v>
      </c>
      <c r="AD355" s="145">
        <f t="shared" si="172"/>
        <v>0</v>
      </c>
      <c r="AE355" s="145">
        <f t="shared" si="173"/>
        <v>0</v>
      </c>
      <c r="AF355" s="145">
        <f t="shared" si="174"/>
        <v>0</v>
      </c>
      <c r="AG355" s="145">
        <f t="shared" si="166"/>
        <v>0</v>
      </c>
    </row>
    <row r="356" spans="1:33" s="135" customFormat="1" ht="12.75" customHeight="1">
      <c r="A356" s="136"/>
      <c r="B356" s="143" t="s">
        <v>935</v>
      </c>
      <c r="C356" s="138"/>
      <c r="D356" s="141" t="s">
        <v>936</v>
      </c>
      <c r="E356" s="140" t="s">
        <v>202</v>
      </c>
      <c r="F356" s="141" t="s">
        <v>202</v>
      </c>
      <c r="G356" s="141"/>
      <c r="H356" s="141"/>
      <c r="I356" s="141"/>
      <c r="J356" s="145">
        <v>0</v>
      </c>
      <c r="K356" s="164"/>
      <c r="L356" s="145"/>
      <c r="M356" s="145"/>
      <c r="N356" s="145"/>
      <c r="O356" s="145"/>
      <c r="P356" s="145">
        <f t="shared" si="159"/>
        <v>0</v>
      </c>
      <c r="Q356" s="141"/>
      <c r="R356" s="141"/>
      <c r="S356" s="141"/>
      <c r="T356" s="141"/>
      <c r="U356" s="141"/>
      <c r="V356" s="141"/>
      <c r="W356" s="141"/>
      <c r="X356" s="141"/>
      <c r="Y356" s="141"/>
      <c r="Z356" s="141"/>
      <c r="AA356" s="164"/>
      <c r="AB356" s="141"/>
      <c r="AC356" s="145"/>
      <c r="AD356" s="141"/>
      <c r="AE356" s="141"/>
      <c r="AF356" s="141"/>
      <c r="AG356" s="145"/>
    </row>
    <row r="357" spans="1:33" s="135" customFormat="1" ht="12.75" customHeight="1">
      <c r="A357" s="140">
        <v>251</v>
      </c>
      <c r="B357" s="143" t="s">
        <v>937</v>
      </c>
      <c r="C357" s="143" t="s">
        <v>937</v>
      </c>
      <c r="D357" s="141" t="s">
        <v>938</v>
      </c>
      <c r="E357" s="140" t="s">
        <v>4</v>
      </c>
      <c r="F357" s="144">
        <v>1</v>
      </c>
      <c r="G357" s="145">
        <v>430.94150000000002</v>
      </c>
      <c r="H357" s="1">
        <f t="shared" ref="H357:H358" si="175">G357*(1-$H$3)</f>
        <v>430.94150000000002</v>
      </c>
      <c r="I357" s="145"/>
      <c r="J357" s="145">
        <v>0</v>
      </c>
      <c r="K357" s="164"/>
      <c r="L357" s="168"/>
      <c r="M357" s="168"/>
      <c r="N357" s="168"/>
      <c r="O357" s="168"/>
      <c r="P357" s="145">
        <f t="shared" si="159"/>
        <v>0</v>
      </c>
      <c r="Q357" s="145"/>
      <c r="R357" s="145">
        <f t="shared" si="160"/>
        <v>0</v>
      </c>
      <c r="S357" s="168"/>
      <c r="T357" s="168"/>
      <c r="U357" s="168"/>
      <c r="V357" s="145">
        <f t="shared" si="161"/>
        <v>0</v>
      </c>
      <c r="W357" s="145"/>
      <c r="X357" s="145">
        <f t="shared" si="162"/>
        <v>0</v>
      </c>
      <c r="Y357" s="145">
        <f t="shared" si="163"/>
        <v>0</v>
      </c>
      <c r="Z357" s="145">
        <f t="shared" si="164"/>
        <v>0</v>
      </c>
      <c r="AA357" s="164"/>
      <c r="AB357" s="145">
        <f t="shared" si="165"/>
        <v>0</v>
      </c>
      <c r="AC357" s="145">
        <f>R357*F357</f>
        <v>0</v>
      </c>
      <c r="AD357" s="145">
        <f>(S357+T357+U357)*F357</f>
        <v>0</v>
      </c>
      <c r="AE357" s="145">
        <f>X357*F357</f>
        <v>0</v>
      </c>
      <c r="AF357" s="145">
        <f>Y357*F357</f>
        <v>0</v>
      </c>
      <c r="AG357" s="145">
        <f t="shared" si="166"/>
        <v>0</v>
      </c>
    </row>
    <row r="358" spans="1:33" s="135" customFormat="1" ht="12.75" customHeight="1">
      <c r="A358" s="140">
        <v>252</v>
      </c>
      <c r="B358" s="143" t="s">
        <v>164</v>
      </c>
      <c r="C358" s="143" t="s">
        <v>939</v>
      </c>
      <c r="D358" s="141" t="s">
        <v>940</v>
      </c>
      <c r="E358" s="140" t="s">
        <v>4</v>
      </c>
      <c r="F358" s="145">
        <v>115</v>
      </c>
      <c r="G358" s="145">
        <v>18.750999999999998</v>
      </c>
      <c r="H358" s="1">
        <f t="shared" si="175"/>
        <v>18.750999999999998</v>
      </c>
      <c r="I358" s="145"/>
      <c r="J358" s="145">
        <v>0</v>
      </c>
      <c r="K358" s="164"/>
      <c r="L358" s="168"/>
      <c r="M358" s="168"/>
      <c r="N358" s="168"/>
      <c r="O358" s="168"/>
      <c r="P358" s="145">
        <f t="shared" si="159"/>
        <v>0</v>
      </c>
      <c r="Q358" s="145"/>
      <c r="R358" s="145">
        <f t="shared" si="160"/>
        <v>0</v>
      </c>
      <c r="S358" s="168"/>
      <c r="T358" s="168"/>
      <c r="U358" s="168"/>
      <c r="V358" s="145">
        <f t="shared" si="161"/>
        <v>0</v>
      </c>
      <c r="W358" s="145"/>
      <c r="X358" s="145">
        <f t="shared" si="162"/>
        <v>0</v>
      </c>
      <c r="Y358" s="145">
        <f t="shared" si="163"/>
        <v>0</v>
      </c>
      <c r="Z358" s="145">
        <f t="shared" si="164"/>
        <v>0</v>
      </c>
      <c r="AA358" s="164"/>
      <c r="AB358" s="145">
        <f t="shared" si="165"/>
        <v>0</v>
      </c>
      <c r="AC358" s="145">
        <f>R358*F358</f>
        <v>0</v>
      </c>
      <c r="AD358" s="145">
        <f>(S358+T358+U358)*F358</f>
        <v>0</v>
      </c>
      <c r="AE358" s="145">
        <f>X358*F358</f>
        <v>0</v>
      </c>
      <c r="AF358" s="145">
        <f>Y358*F358</f>
        <v>0</v>
      </c>
      <c r="AG358" s="145">
        <f t="shared" si="166"/>
        <v>0</v>
      </c>
    </row>
    <row r="359" spans="1:33" s="135" customFormat="1" ht="12.75" customHeight="1">
      <c r="A359" s="142" t="s">
        <v>202</v>
      </c>
      <c r="B359" s="143" t="s">
        <v>941</v>
      </c>
      <c r="C359" s="143" t="s">
        <v>202</v>
      </c>
      <c r="D359" s="141" t="s">
        <v>942</v>
      </c>
      <c r="E359" s="140" t="s">
        <v>202</v>
      </c>
      <c r="F359" s="141" t="s">
        <v>202</v>
      </c>
      <c r="G359" s="141"/>
      <c r="H359" s="141"/>
      <c r="I359" s="141"/>
      <c r="J359" s="145">
        <v>0</v>
      </c>
      <c r="K359" s="164"/>
      <c r="L359" s="145"/>
      <c r="M359" s="145"/>
      <c r="N359" s="145"/>
      <c r="O359" s="145"/>
      <c r="P359" s="145">
        <f t="shared" si="159"/>
        <v>0</v>
      </c>
      <c r="Q359" s="141"/>
      <c r="R359" s="141"/>
      <c r="S359" s="141"/>
      <c r="T359" s="141"/>
      <c r="U359" s="141"/>
      <c r="V359" s="141"/>
      <c r="W359" s="141"/>
      <c r="X359" s="141"/>
      <c r="Y359" s="141"/>
      <c r="Z359" s="141"/>
      <c r="AA359" s="164"/>
      <c r="AB359" s="141"/>
      <c r="AC359" s="145"/>
      <c r="AD359" s="141"/>
      <c r="AE359" s="141"/>
      <c r="AF359" s="141"/>
      <c r="AG359" s="145"/>
    </row>
    <row r="360" spans="1:33" s="135" customFormat="1" ht="12.75" customHeight="1">
      <c r="A360" s="140">
        <v>253</v>
      </c>
      <c r="B360" s="143" t="s">
        <v>943</v>
      </c>
      <c r="C360" s="143" t="s">
        <v>943</v>
      </c>
      <c r="D360" s="141" t="s">
        <v>944</v>
      </c>
      <c r="E360" s="140" t="s">
        <v>8</v>
      </c>
      <c r="F360" s="144">
        <v>550</v>
      </c>
      <c r="G360" s="145">
        <v>0.95200000000000007</v>
      </c>
      <c r="H360" s="1">
        <f t="shared" ref="H360" si="176">G360*(1-$H$3)</f>
        <v>0.95200000000000007</v>
      </c>
      <c r="I360" s="145"/>
      <c r="J360" s="145">
        <v>1.7000000000000001E-2</v>
      </c>
      <c r="K360" s="164"/>
      <c r="L360" s="168"/>
      <c r="M360" s="168"/>
      <c r="N360" s="168"/>
      <c r="O360" s="168"/>
      <c r="P360" s="145">
        <f t="shared" si="159"/>
        <v>0</v>
      </c>
      <c r="Q360" s="145"/>
      <c r="R360" s="145">
        <f t="shared" si="160"/>
        <v>0</v>
      </c>
      <c r="S360" s="168"/>
      <c r="T360" s="168"/>
      <c r="U360" s="168"/>
      <c r="V360" s="145">
        <f t="shared" si="161"/>
        <v>0</v>
      </c>
      <c r="W360" s="145"/>
      <c r="X360" s="145">
        <f t="shared" si="162"/>
        <v>0</v>
      </c>
      <c r="Y360" s="145">
        <f t="shared" si="163"/>
        <v>0</v>
      </c>
      <c r="Z360" s="145">
        <f t="shared" si="164"/>
        <v>0</v>
      </c>
      <c r="AA360" s="164"/>
      <c r="AB360" s="145">
        <f t="shared" si="165"/>
        <v>0</v>
      </c>
      <c r="AC360" s="145">
        <f>R360*F360</f>
        <v>0</v>
      </c>
      <c r="AD360" s="145">
        <f>(S360+T360+U360)*F360</f>
        <v>0</v>
      </c>
      <c r="AE360" s="145">
        <f>X360*F360</f>
        <v>0</v>
      </c>
      <c r="AF360" s="145">
        <f>Y360*F360</f>
        <v>0</v>
      </c>
      <c r="AG360" s="145">
        <f t="shared" si="166"/>
        <v>0</v>
      </c>
    </row>
    <row r="361" spans="1:33" s="135" customFormat="1" ht="12.75" customHeight="1">
      <c r="A361" s="142" t="s">
        <v>202</v>
      </c>
      <c r="B361" s="143" t="s">
        <v>945</v>
      </c>
      <c r="C361" s="143" t="s">
        <v>202</v>
      </c>
      <c r="D361" s="139" t="s">
        <v>946</v>
      </c>
      <c r="E361" s="140" t="s">
        <v>202</v>
      </c>
      <c r="F361" s="141" t="s">
        <v>202</v>
      </c>
      <c r="G361" s="141"/>
      <c r="H361" s="141"/>
      <c r="I361" s="141"/>
      <c r="J361" s="145">
        <v>0</v>
      </c>
      <c r="K361" s="164"/>
      <c r="L361" s="145"/>
      <c r="M361" s="145"/>
      <c r="N361" s="145"/>
      <c r="O361" s="145"/>
      <c r="P361" s="145">
        <f t="shared" si="159"/>
        <v>0</v>
      </c>
      <c r="Q361" s="141"/>
      <c r="R361" s="141"/>
      <c r="S361" s="141"/>
      <c r="T361" s="141"/>
      <c r="U361" s="141"/>
      <c r="V361" s="141"/>
      <c r="W361" s="141"/>
      <c r="X361" s="141"/>
      <c r="Y361" s="141"/>
      <c r="Z361" s="141"/>
      <c r="AA361" s="164"/>
      <c r="AB361" s="141"/>
      <c r="AC361" s="145"/>
      <c r="AD361" s="141"/>
      <c r="AE361" s="141"/>
      <c r="AF361" s="141"/>
      <c r="AG361" s="145"/>
    </row>
    <row r="362" spans="1:33" s="135" customFormat="1" ht="12.75" customHeight="1">
      <c r="A362" s="140">
        <v>254</v>
      </c>
      <c r="B362" s="143" t="s">
        <v>947</v>
      </c>
      <c r="C362" s="143" t="s">
        <v>947</v>
      </c>
      <c r="D362" s="141" t="s">
        <v>948</v>
      </c>
      <c r="E362" s="140" t="s">
        <v>4</v>
      </c>
      <c r="F362" s="144">
        <v>1</v>
      </c>
      <c r="G362" s="145">
        <v>1277.7455</v>
      </c>
      <c r="H362" s="1">
        <f t="shared" ref="H362" si="177">G362*(1-$H$3)</f>
        <v>1277.7455</v>
      </c>
      <c r="I362" s="145"/>
      <c r="J362" s="145">
        <v>3.4</v>
      </c>
      <c r="K362" s="164"/>
      <c r="L362" s="168"/>
      <c r="M362" s="168"/>
      <c r="N362" s="168"/>
      <c r="O362" s="168"/>
      <c r="P362" s="145">
        <f t="shared" si="159"/>
        <v>0</v>
      </c>
      <c r="Q362" s="145"/>
      <c r="R362" s="145">
        <f t="shared" si="160"/>
        <v>0</v>
      </c>
      <c r="S362" s="168"/>
      <c r="T362" s="168"/>
      <c r="U362" s="168"/>
      <c r="V362" s="145">
        <f t="shared" si="161"/>
        <v>0</v>
      </c>
      <c r="W362" s="145"/>
      <c r="X362" s="145">
        <f t="shared" si="162"/>
        <v>0</v>
      </c>
      <c r="Y362" s="145">
        <f t="shared" si="163"/>
        <v>0</v>
      </c>
      <c r="Z362" s="145">
        <f t="shared" si="164"/>
        <v>0</v>
      </c>
      <c r="AA362" s="164"/>
      <c r="AB362" s="145">
        <f t="shared" si="165"/>
        <v>0</v>
      </c>
      <c r="AC362" s="145">
        <f>R362*F362</f>
        <v>0</v>
      </c>
      <c r="AD362" s="145">
        <f>(S362+T362+U362)*F362</f>
        <v>0</v>
      </c>
      <c r="AE362" s="145">
        <f>X362*F362</f>
        <v>0</v>
      </c>
      <c r="AF362" s="145">
        <f>Y362*F362</f>
        <v>0</v>
      </c>
      <c r="AG362" s="145">
        <f t="shared" si="166"/>
        <v>0</v>
      </c>
    </row>
    <row r="363" spans="1:33" s="135" customFormat="1" ht="12.75" customHeight="1">
      <c r="A363" s="136"/>
      <c r="B363" s="143" t="s">
        <v>949</v>
      </c>
      <c r="C363" s="138"/>
      <c r="D363" s="141" t="s">
        <v>950</v>
      </c>
      <c r="E363" s="140" t="s">
        <v>202</v>
      </c>
      <c r="F363" s="141" t="s">
        <v>202</v>
      </c>
      <c r="G363" s="141"/>
      <c r="H363" s="141"/>
      <c r="I363" s="141"/>
      <c r="J363" s="145">
        <v>0</v>
      </c>
      <c r="K363" s="164"/>
      <c r="L363" s="145"/>
      <c r="M363" s="145"/>
      <c r="N363" s="145"/>
      <c r="O363" s="145"/>
      <c r="P363" s="145">
        <f t="shared" si="159"/>
        <v>0</v>
      </c>
      <c r="Q363" s="141"/>
      <c r="R363" s="141"/>
      <c r="S363" s="141"/>
      <c r="T363" s="141"/>
      <c r="U363" s="141"/>
      <c r="V363" s="141"/>
      <c r="W363" s="141"/>
      <c r="X363" s="141"/>
      <c r="Y363" s="141"/>
      <c r="Z363" s="141"/>
      <c r="AA363" s="164"/>
      <c r="AB363" s="141"/>
      <c r="AC363" s="145"/>
      <c r="AD363" s="141"/>
      <c r="AE363" s="141"/>
      <c r="AF363" s="141"/>
      <c r="AG363" s="145"/>
    </row>
    <row r="364" spans="1:33" s="135" customFormat="1" ht="12.75" customHeight="1">
      <c r="A364" s="140">
        <v>255</v>
      </c>
      <c r="B364" s="143" t="s">
        <v>951</v>
      </c>
      <c r="C364" s="143" t="s">
        <v>951</v>
      </c>
      <c r="D364" s="141" t="s">
        <v>952</v>
      </c>
      <c r="E364" s="140" t="s">
        <v>4</v>
      </c>
      <c r="F364" s="144">
        <v>10</v>
      </c>
      <c r="G364" s="145">
        <v>23.264500000000002</v>
      </c>
      <c r="H364" s="1">
        <f t="shared" ref="H364:H365" si="178">G364*(1-$H$3)</f>
        <v>23.264500000000002</v>
      </c>
      <c r="I364" s="145"/>
      <c r="J364" s="145">
        <v>0.1275</v>
      </c>
      <c r="K364" s="164"/>
      <c r="L364" s="168"/>
      <c r="M364" s="168"/>
      <c r="N364" s="168"/>
      <c r="O364" s="168"/>
      <c r="P364" s="145">
        <f t="shared" si="159"/>
        <v>0</v>
      </c>
      <c r="Q364" s="145"/>
      <c r="R364" s="145">
        <f t="shared" si="160"/>
        <v>0</v>
      </c>
      <c r="S364" s="168"/>
      <c r="T364" s="168"/>
      <c r="U364" s="168"/>
      <c r="V364" s="145">
        <f t="shared" si="161"/>
        <v>0</v>
      </c>
      <c r="W364" s="145"/>
      <c r="X364" s="145">
        <f t="shared" si="162"/>
        <v>0</v>
      </c>
      <c r="Y364" s="145">
        <f t="shared" si="163"/>
        <v>0</v>
      </c>
      <c r="Z364" s="145">
        <f t="shared" si="164"/>
        <v>0</v>
      </c>
      <c r="AA364" s="164"/>
      <c r="AB364" s="145">
        <f t="shared" si="165"/>
        <v>0</v>
      </c>
      <c r="AC364" s="145">
        <f>R364*F364</f>
        <v>0</v>
      </c>
      <c r="AD364" s="145">
        <f>(S364+T364+U364)*F364</f>
        <v>0</v>
      </c>
      <c r="AE364" s="145">
        <f>X364*F364</f>
        <v>0</v>
      </c>
      <c r="AF364" s="145">
        <f>Y364*F364</f>
        <v>0</v>
      </c>
      <c r="AG364" s="145">
        <f t="shared" si="166"/>
        <v>0</v>
      </c>
    </row>
    <row r="365" spans="1:33" s="135" customFormat="1" ht="12.75" customHeight="1">
      <c r="A365" s="140">
        <v>256</v>
      </c>
      <c r="B365" s="143" t="s">
        <v>953</v>
      </c>
      <c r="C365" s="143" t="s">
        <v>953</v>
      </c>
      <c r="D365" s="141" t="s">
        <v>954</v>
      </c>
      <c r="E365" s="140" t="s">
        <v>4</v>
      </c>
      <c r="F365" s="144">
        <v>2</v>
      </c>
      <c r="G365" s="145">
        <v>118.8895</v>
      </c>
      <c r="H365" s="1">
        <f t="shared" si="178"/>
        <v>118.8895</v>
      </c>
      <c r="I365" s="145"/>
      <c r="J365" s="145">
        <v>0.42499999999999999</v>
      </c>
      <c r="K365" s="164"/>
      <c r="L365" s="168"/>
      <c r="M365" s="168"/>
      <c r="N365" s="168"/>
      <c r="O365" s="168"/>
      <c r="P365" s="145">
        <f t="shared" si="159"/>
        <v>0</v>
      </c>
      <c r="Q365" s="145"/>
      <c r="R365" s="145">
        <f t="shared" si="160"/>
        <v>0</v>
      </c>
      <c r="S365" s="168"/>
      <c r="T365" s="168"/>
      <c r="U365" s="168"/>
      <c r="V365" s="145">
        <f t="shared" si="161"/>
        <v>0</v>
      </c>
      <c r="W365" s="145"/>
      <c r="X365" s="145">
        <f t="shared" si="162"/>
        <v>0</v>
      </c>
      <c r="Y365" s="145">
        <f t="shared" si="163"/>
        <v>0</v>
      </c>
      <c r="Z365" s="145">
        <f t="shared" si="164"/>
        <v>0</v>
      </c>
      <c r="AA365" s="164"/>
      <c r="AB365" s="145">
        <f t="shared" si="165"/>
        <v>0</v>
      </c>
      <c r="AC365" s="145">
        <f>R365*F365</f>
        <v>0</v>
      </c>
      <c r="AD365" s="145">
        <f>(S365+T365+U365)*F365</f>
        <v>0</v>
      </c>
      <c r="AE365" s="145">
        <f>X365*F365</f>
        <v>0</v>
      </c>
      <c r="AF365" s="145">
        <f>Y365*F365</f>
        <v>0</v>
      </c>
      <c r="AG365" s="145">
        <f t="shared" si="166"/>
        <v>0</v>
      </c>
    </row>
    <row r="366" spans="1:33" s="135" customFormat="1" ht="12.75" customHeight="1">
      <c r="A366" s="136"/>
      <c r="B366" s="143" t="s">
        <v>955</v>
      </c>
      <c r="C366" s="138"/>
      <c r="D366" s="141" t="s">
        <v>956</v>
      </c>
      <c r="E366" s="140" t="s">
        <v>202</v>
      </c>
      <c r="F366" s="141" t="s">
        <v>202</v>
      </c>
      <c r="G366" s="141"/>
      <c r="H366" s="141"/>
      <c r="I366" s="141"/>
      <c r="J366" s="145">
        <v>0</v>
      </c>
      <c r="K366" s="164"/>
      <c r="L366" s="145"/>
      <c r="M366" s="145"/>
      <c r="N366" s="145"/>
      <c r="O366" s="145"/>
      <c r="P366" s="145">
        <f t="shared" si="159"/>
        <v>0</v>
      </c>
      <c r="Q366" s="141"/>
      <c r="R366" s="141"/>
      <c r="S366" s="141"/>
      <c r="T366" s="141"/>
      <c r="U366" s="141"/>
      <c r="V366" s="141"/>
      <c r="W366" s="141"/>
      <c r="X366" s="141"/>
      <c r="Y366" s="141"/>
      <c r="Z366" s="141"/>
      <c r="AA366" s="164"/>
      <c r="AB366" s="141"/>
      <c r="AC366" s="145"/>
      <c r="AD366" s="141"/>
      <c r="AE366" s="141"/>
      <c r="AF366" s="141"/>
      <c r="AG366" s="145"/>
    </row>
    <row r="367" spans="1:33" s="135" customFormat="1" ht="12.75" customHeight="1">
      <c r="A367" s="140">
        <v>257</v>
      </c>
      <c r="B367" s="143" t="s">
        <v>957</v>
      </c>
      <c r="C367" s="143" t="s">
        <v>957</v>
      </c>
      <c r="D367" s="141" t="s">
        <v>958</v>
      </c>
      <c r="E367" s="140" t="s">
        <v>4</v>
      </c>
      <c r="F367" s="144">
        <v>7</v>
      </c>
      <c r="G367" s="145">
        <v>67.80449999999999</v>
      </c>
      <c r="H367" s="1">
        <f t="shared" ref="H367" si="179">G367*(1-$H$3)</f>
        <v>67.80449999999999</v>
      </c>
      <c r="I367" s="145"/>
      <c r="J367" s="145">
        <v>0.42499999999999999</v>
      </c>
      <c r="K367" s="164"/>
      <c r="L367" s="168"/>
      <c r="M367" s="168"/>
      <c r="N367" s="168"/>
      <c r="O367" s="168"/>
      <c r="P367" s="145">
        <f t="shared" si="159"/>
        <v>0</v>
      </c>
      <c r="Q367" s="145"/>
      <c r="R367" s="145">
        <f t="shared" si="160"/>
        <v>0</v>
      </c>
      <c r="S367" s="168"/>
      <c r="T367" s="168"/>
      <c r="U367" s="168"/>
      <c r="V367" s="145">
        <f t="shared" si="161"/>
        <v>0</v>
      </c>
      <c r="W367" s="145"/>
      <c r="X367" s="145">
        <f t="shared" si="162"/>
        <v>0</v>
      </c>
      <c r="Y367" s="145">
        <f t="shared" si="163"/>
        <v>0</v>
      </c>
      <c r="Z367" s="145">
        <f t="shared" si="164"/>
        <v>0</v>
      </c>
      <c r="AA367" s="164"/>
      <c r="AB367" s="145">
        <f t="shared" si="165"/>
        <v>0</v>
      </c>
      <c r="AC367" s="145">
        <f>R367*F367</f>
        <v>0</v>
      </c>
      <c r="AD367" s="145">
        <f>(S367+T367+U367)*F367</f>
        <v>0</v>
      </c>
      <c r="AE367" s="145">
        <f>X367*F367</f>
        <v>0</v>
      </c>
      <c r="AF367" s="145">
        <f>Y367*F367</f>
        <v>0</v>
      </c>
      <c r="AG367" s="145">
        <f t="shared" si="166"/>
        <v>0</v>
      </c>
    </row>
    <row r="368" spans="1:33" s="135" customFormat="1" ht="12.75" customHeight="1">
      <c r="A368" s="142" t="s">
        <v>202</v>
      </c>
      <c r="B368" s="143" t="s">
        <v>959</v>
      </c>
      <c r="C368" s="143" t="s">
        <v>202</v>
      </c>
      <c r="D368" s="139" t="s">
        <v>960</v>
      </c>
      <c r="E368" s="140" t="s">
        <v>202</v>
      </c>
      <c r="F368" s="141" t="s">
        <v>202</v>
      </c>
      <c r="G368" s="141"/>
      <c r="H368" s="141"/>
      <c r="I368" s="141"/>
      <c r="J368" s="145">
        <v>0</v>
      </c>
      <c r="K368" s="164"/>
      <c r="L368" s="145"/>
      <c r="M368" s="145"/>
      <c r="N368" s="145"/>
      <c r="O368" s="145"/>
      <c r="P368" s="145">
        <f t="shared" si="159"/>
        <v>0</v>
      </c>
      <c r="Q368" s="141"/>
      <c r="R368" s="141"/>
      <c r="S368" s="141"/>
      <c r="T368" s="141"/>
      <c r="U368" s="141"/>
      <c r="V368" s="141"/>
      <c r="W368" s="141"/>
      <c r="X368" s="141"/>
      <c r="Y368" s="141"/>
      <c r="Z368" s="141"/>
      <c r="AA368" s="164"/>
      <c r="AB368" s="141"/>
      <c r="AC368" s="145"/>
      <c r="AD368" s="141"/>
      <c r="AE368" s="141"/>
      <c r="AF368" s="141"/>
      <c r="AG368" s="145"/>
    </row>
    <row r="369" spans="1:33" s="135" customFormat="1" ht="12.75" customHeight="1">
      <c r="A369" s="140">
        <v>258</v>
      </c>
      <c r="B369" s="143" t="s">
        <v>959</v>
      </c>
      <c r="C369" s="143" t="s">
        <v>959</v>
      </c>
      <c r="D369" s="141" t="s">
        <v>961</v>
      </c>
      <c r="E369" s="140" t="s">
        <v>4</v>
      </c>
      <c r="F369" s="144">
        <v>1</v>
      </c>
      <c r="G369" s="145">
        <v>300.82350000000002</v>
      </c>
      <c r="H369" s="1">
        <f t="shared" ref="H369" si="180">G369*(1-$H$3)</f>
        <v>300.82350000000002</v>
      </c>
      <c r="I369" s="145"/>
      <c r="J369" s="145">
        <v>0.85</v>
      </c>
      <c r="K369" s="164"/>
      <c r="L369" s="168"/>
      <c r="M369" s="168"/>
      <c r="N369" s="168"/>
      <c r="O369" s="168"/>
      <c r="P369" s="145">
        <f t="shared" si="159"/>
        <v>0</v>
      </c>
      <c r="Q369" s="145"/>
      <c r="R369" s="145">
        <f t="shared" si="160"/>
        <v>0</v>
      </c>
      <c r="S369" s="168"/>
      <c r="T369" s="168"/>
      <c r="U369" s="168"/>
      <c r="V369" s="145">
        <f t="shared" si="161"/>
        <v>0</v>
      </c>
      <c r="W369" s="145"/>
      <c r="X369" s="145">
        <f t="shared" si="162"/>
        <v>0</v>
      </c>
      <c r="Y369" s="145">
        <f t="shared" si="163"/>
        <v>0</v>
      </c>
      <c r="Z369" s="145">
        <f t="shared" si="164"/>
        <v>0</v>
      </c>
      <c r="AA369" s="164"/>
      <c r="AB369" s="145">
        <f t="shared" si="165"/>
        <v>0</v>
      </c>
      <c r="AC369" s="145">
        <f>R369*F369</f>
        <v>0</v>
      </c>
      <c r="AD369" s="145">
        <f>(S369+T369+U369)*F369</f>
        <v>0</v>
      </c>
      <c r="AE369" s="145">
        <f>X369*F369</f>
        <v>0</v>
      </c>
      <c r="AF369" s="145">
        <f>Y369*F369</f>
        <v>0</v>
      </c>
      <c r="AG369" s="145">
        <f t="shared" si="166"/>
        <v>0</v>
      </c>
    </row>
    <row r="370" spans="1:33" s="135" customFormat="1" ht="12.75" customHeight="1">
      <c r="A370" s="142" t="s">
        <v>202</v>
      </c>
      <c r="B370" s="137" t="s">
        <v>962</v>
      </c>
      <c r="C370" s="143" t="s">
        <v>202</v>
      </c>
      <c r="D370" s="141" t="s">
        <v>963</v>
      </c>
      <c r="E370" s="140" t="s">
        <v>202</v>
      </c>
      <c r="F370" s="141" t="s">
        <v>202</v>
      </c>
      <c r="G370" s="141"/>
      <c r="H370" s="141"/>
      <c r="I370" s="141"/>
      <c r="J370" s="145">
        <v>0</v>
      </c>
      <c r="K370" s="164"/>
      <c r="L370" s="145"/>
      <c r="M370" s="145"/>
      <c r="N370" s="145"/>
      <c r="O370" s="145"/>
      <c r="P370" s="145">
        <f t="shared" si="159"/>
        <v>0</v>
      </c>
      <c r="Q370" s="141"/>
      <c r="R370" s="141"/>
      <c r="S370" s="141"/>
      <c r="T370" s="141"/>
      <c r="U370" s="141"/>
      <c r="V370" s="141"/>
      <c r="W370" s="141"/>
      <c r="X370" s="141"/>
      <c r="Y370" s="141"/>
      <c r="Z370" s="141"/>
      <c r="AA370" s="164"/>
      <c r="AB370" s="141"/>
      <c r="AC370" s="145"/>
      <c r="AD370" s="141"/>
      <c r="AE370" s="141"/>
      <c r="AF370" s="141"/>
      <c r="AG370" s="145"/>
    </row>
    <row r="371" spans="1:33" s="135" customFormat="1" ht="12.75" customHeight="1">
      <c r="A371" s="140">
        <v>259</v>
      </c>
      <c r="B371" s="143" t="s">
        <v>964</v>
      </c>
      <c r="C371" s="143" t="s">
        <v>964</v>
      </c>
      <c r="D371" s="141" t="s">
        <v>965</v>
      </c>
      <c r="E371" s="140" t="s">
        <v>4</v>
      </c>
      <c r="F371" s="144">
        <v>3</v>
      </c>
      <c r="G371" s="145">
        <v>37.366</v>
      </c>
      <c r="H371" s="1">
        <f t="shared" ref="H371:H372" si="181">G371*(1-$H$3)</f>
        <v>37.366</v>
      </c>
      <c r="I371" s="145"/>
      <c r="J371" s="145">
        <v>0.21249999999999999</v>
      </c>
      <c r="K371" s="164"/>
      <c r="L371" s="168"/>
      <c r="M371" s="168"/>
      <c r="N371" s="168"/>
      <c r="O371" s="168"/>
      <c r="P371" s="145">
        <f t="shared" si="159"/>
        <v>0</v>
      </c>
      <c r="Q371" s="145"/>
      <c r="R371" s="145">
        <f t="shared" si="160"/>
        <v>0</v>
      </c>
      <c r="S371" s="168"/>
      <c r="T371" s="168"/>
      <c r="U371" s="168"/>
      <c r="V371" s="145">
        <f t="shared" si="161"/>
        <v>0</v>
      </c>
      <c r="W371" s="145"/>
      <c r="X371" s="145">
        <f t="shared" si="162"/>
        <v>0</v>
      </c>
      <c r="Y371" s="145">
        <f t="shared" si="163"/>
        <v>0</v>
      </c>
      <c r="Z371" s="145">
        <f t="shared" si="164"/>
        <v>0</v>
      </c>
      <c r="AA371" s="164"/>
      <c r="AB371" s="145">
        <f t="shared" si="165"/>
        <v>0</v>
      </c>
      <c r="AC371" s="145">
        <f>R371*F371</f>
        <v>0</v>
      </c>
      <c r="AD371" s="145">
        <f>(S371+T371+U371)*F371</f>
        <v>0</v>
      </c>
      <c r="AE371" s="145">
        <f>X371*F371</f>
        <v>0</v>
      </c>
      <c r="AF371" s="145">
        <f>Y371*F371</f>
        <v>0</v>
      </c>
      <c r="AG371" s="145">
        <f t="shared" si="166"/>
        <v>0</v>
      </c>
    </row>
    <row r="372" spans="1:33" s="135" customFormat="1" ht="12.75" customHeight="1">
      <c r="A372" s="140">
        <v>260</v>
      </c>
      <c r="B372" s="143" t="s">
        <v>966</v>
      </c>
      <c r="C372" s="143" t="s">
        <v>966</v>
      </c>
      <c r="D372" s="141" t="s">
        <v>967</v>
      </c>
      <c r="E372" s="140" t="s">
        <v>4</v>
      </c>
      <c r="F372" s="144">
        <v>4</v>
      </c>
      <c r="G372" s="145">
        <v>352.08699999999999</v>
      </c>
      <c r="H372" s="1">
        <f t="shared" si="181"/>
        <v>352.08699999999999</v>
      </c>
      <c r="I372" s="145"/>
      <c r="J372" s="145">
        <v>0.85</v>
      </c>
      <c r="K372" s="164"/>
      <c r="L372" s="168"/>
      <c r="M372" s="168"/>
      <c r="N372" s="168"/>
      <c r="O372" s="168"/>
      <c r="P372" s="145">
        <f t="shared" si="159"/>
        <v>0</v>
      </c>
      <c r="Q372" s="145"/>
      <c r="R372" s="145">
        <f t="shared" si="160"/>
        <v>0</v>
      </c>
      <c r="S372" s="168"/>
      <c r="T372" s="168"/>
      <c r="U372" s="168"/>
      <c r="V372" s="145">
        <f t="shared" si="161"/>
        <v>0</v>
      </c>
      <c r="W372" s="145"/>
      <c r="X372" s="145">
        <f t="shared" si="162"/>
        <v>0</v>
      </c>
      <c r="Y372" s="145">
        <f t="shared" si="163"/>
        <v>0</v>
      </c>
      <c r="Z372" s="145">
        <f t="shared" si="164"/>
        <v>0</v>
      </c>
      <c r="AA372" s="164"/>
      <c r="AB372" s="145">
        <f t="shared" si="165"/>
        <v>0</v>
      </c>
      <c r="AC372" s="145">
        <f>R372*F372</f>
        <v>0</v>
      </c>
      <c r="AD372" s="145">
        <f>(S372+T372+U372)*F372</f>
        <v>0</v>
      </c>
      <c r="AE372" s="145">
        <f>X372*F372</f>
        <v>0</v>
      </c>
      <c r="AF372" s="145">
        <f>Y372*F372</f>
        <v>0</v>
      </c>
      <c r="AG372" s="145">
        <f t="shared" si="166"/>
        <v>0</v>
      </c>
    </row>
    <row r="373" spans="1:33" s="135" customFormat="1" ht="12.75" customHeight="1">
      <c r="A373" s="136"/>
      <c r="B373" s="143" t="s">
        <v>968</v>
      </c>
      <c r="C373" s="138"/>
      <c r="D373" s="141" t="s">
        <v>969</v>
      </c>
      <c r="E373" s="140" t="s">
        <v>202</v>
      </c>
      <c r="F373" s="141" t="s">
        <v>202</v>
      </c>
      <c r="G373" s="141"/>
      <c r="H373" s="141"/>
      <c r="I373" s="141"/>
      <c r="J373" s="145">
        <v>0</v>
      </c>
      <c r="K373" s="164"/>
      <c r="L373" s="145"/>
      <c r="M373" s="145"/>
      <c r="N373" s="145"/>
      <c r="O373" s="145"/>
      <c r="P373" s="145">
        <f t="shared" si="159"/>
        <v>0</v>
      </c>
      <c r="Q373" s="141"/>
      <c r="R373" s="141"/>
      <c r="S373" s="141"/>
      <c r="T373" s="141"/>
      <c r="U373" s="141"/>
      <c r="V373" s="141"/>
      <c r="W373" s="141"/>
      <c r="X373" s="141"/>
      <c r="Y373" s="141"/>
      <c r="Z373" s="141"/>
      <c r="AA373" s="164"/>
      <c r="AB373" s="141"/>
      <c r="AC373" s="145"/>
      <c r="AD373" s="141"/>
      <c r="AE373" s="141"/>
      <c r="AF373" s="141"/>
      <c r="AG373" s="145"/>
    </row>
    <row r="374" spans="1:33" s="135" customFormat="1" ht="12.75" customHeight="1">
      <c r="A374" s="140">
        <v>261</v>
      </c>
      <c r="B374" s="143" t="s">
        <v>970</v>
      </c>
      <c r="C374" s="143" t="s">
        <v>970</v>
      </c>
      <c r="D374" s="141" t="s">
        <v>971</v>
      </c>
      <c r="E374" s="140" t="s">
        <v>4</v>
      </c>
      <c r="F374" s="144">
        <v>4</v>
      </c>
      <c r="G374" s="145">
        <v>3053.4039999999995</v>
      </c>
      <c r="H374" s="1">
        <f t="shared" ref="H374" si="182">G374*(1-$H$3)</f>
        <v>3053.4039999999995</v>
      </c>
      <c r="I374" s="145"/>
      <c r="J374" s="145">
        <v>3.4</v>
      </c>
      <c r="K374" s="164"/>
      <c r="L374" s="168"/>
      <c r="M374" s="168"/>
      <c r="N374" s="168"/>
      <c r="O374" s="168"/>
      <c r="P374" s="145">
        <f t="shared" si="159"/>
        <v>0</v>
      </c>
      <c r="Q374" s="145"/>
      <c r="R374" s="145">
        <f t="shared" si="160"/>
        <v>0</v>
      </c>
      <c r="S374" s="168"/>
      <c r="T374" s="168"/>
      <c r="U374" s="168"/>
      <c r="V374" s="145">
        <f t="shared" si="161"/>
        <v>0</v>
      </c>
      <c r="W374" s="145"/>
      <c r="X374" s="145">
        <f t="shared" si="162"/>
        <v>0</v>
      </c>
      <c r="Y374" s="145">
        <f t="shared" si="163"/>
        <v>0</v>
      </c>
      <c r="Z374" s="145">
        <f t="shared" si="164"/>
        <v>0</v>
      </c>
      <c r="AA374" s="164"/>
      <c r="AB374" s="145">
        <f t="shared" si="165"/>
        <v>0</v>
      </c>
      <c r="AC374" s="145">
        <f>R374*F374</f>
        <v>0</v>
      </c>
      <c r="AD374" s="145">
        <f>(S374+T374+U374)*F374</f>
        <v>0</v>
      </c>
      <c r="AE374" s="145">
        <f>X374*F374</f>
        <v>0</v>
      </c>
      <c r="AF374" s="145">
        <f>Y374*F374</f>
        <v>0</v>
      </c>
      <c r="AG374" s="145">
        <f t="shared" si="166"/>
        <v>0</v>
      </c>
    </row>
    <row r="375" spans="1:33" s="135" customFormat="1" ht="12.75" customHeight="1">
      <c r="A375" s="136"/>
      <c r="B375" s="137" t="s">
        <v>972</v>
      </c>
      <c r="C375" s="138"/>
      <c r="D375" s="141" t="s">
        <v>973</v>
      </c>
      <c r="E375" s="140" t="s">
        <v>202</v>
      </c>
      <c r="F375" s="141" t="s">
        <v>202</v>
      </c>
      <c r="G375" s="141"/>
      <c r="H375" s="141"/>
      <c r="I375" s="141"/>
      <c r="J375" s="145">
        <v>0</v>
      </c>
      <c r="K375" s="164"/>
      <c r="L375" s="145"/>
      <c r="M375" s="145"/>
      <c r="N375" s="145"/>
      <c r="O375" s="145"/>
      <c r="P375" s="145">
        <f t="shared" si="159"/>
        <v>0</v>
      </c>
      <c r="Q375" s="141"/>
      <c r="R375" s="141"/>
      <c r="S375" s="141"/>
      <c r="T375" s="141"/>
      <c r="U375" s="141"/>
      <c r="V375" s="141"/>
      <c r="W375" s="141"/>
      <c r="X375" s="141"/>
      <c r="Y375" s="141"/>
      <c r="Z375" s="141"/>
      <c r="AA375" s="164"/>
      <c r="AB375" s="141"/>
      <c r="AC375" s="145"/>
      <c r="AD375" s="141"/>
      <c r="AE375" s="141"/>
      <c r="AF375" s="141"/>
      <c r="AG375" s="145"/>
    </row>
    <row r="376" spans="1:33" s="135" customFormat="1" ht="12.75" customHeight="1">
      <c r="A376" s="140">
        <v>262</v>
      </c>
      <c r="B376" s="143" t="s">
        <v>974</v>
      </c>
      <c r="C376" s="143" t="s">
        <v>974</v>
      </c>
      <c r="D376" s="141" t="s">
        <v>975</v>
      </c>
      <c r="E376" s="140" t="s">
        <v>4</v>
      </c>
      <c r="F376" s="144">
        <v>7</v>
      </c>
      <c r="G376" s="145">
        <v>67.439000000000007</v>
      </c>
      <c r="H376" s="1">
        <f t="shared" ref="H376" si="183">G376*(1-$H$3)</f>
        <v>67.439000000000007</v>
      </c>
      <c r="I376" s="145"/>
      <c r="J376" s="145">
        <v>0.85</v>
      </c>
      <c r="K376" s="164"/>
      <c r="L376" s="168"/>
      <c r="M376" s="168"/>
      <c r="N376" s="168"/>
      <c r="O376" s="168"/>
      <c r="P376" s="145">
        <f t="shared" si="159"/>
        <v>0</v>
      </c>
      <c r="Q376" s="145"/>
      <c r="R376" s="145">
        <f t="shared" si="160"/>
        <v>0</v>
      </c>
      <c r="S376" s="168"/>
      <c r="T376" s="168"/>
      <c r="U376" s="168"/>
      <c r="V376" s="145">
        <f t="shared" si="161"/>
        <v>0</v>
      </c>
      <c r="W376" s="145"/>
      <c r="X376" s="145">
        <f t="shared" si="162"/>
        <v>0</v>
      </c>
      <c r="Y376" s="145">
        <f t="shared" si="163"/>
        <v>0</v>
      </c>
      <c r="Z376" s="145">
        <f t="shared" si="164"/>
        <v>0</v>
      </c>
      <c r="AA376" s="164"/>
      <c r="AB376" s="145">
        <f t="shared" si="165"/>
        <v>0</v>
      </c>
      <c r="AC376" s="145">
        <f>R376*F376</f>
        <v>0</v>
      </c>
      <c r="AD376" s="145">
        <f>(S376+T376+U376)*F376</f>
        <v>0</v>
      </c>
      <c r="AE376" s="145">
        <f>X376*F376</f>
        <v>0</v>
      </c>
      <c r="AF376" s="145">
        <f>Y376*F376</f>
        <v>0</v>
      </c>
      <c r="AG376" s="145">
        <f t="shared" si="166"/>
        <v>0</v>
      </c>
    </row>
    <row r="377" spans="1:33" s="135" customFormat="1" ht="12.75" customHeight="1">
      <c r="A377" s="136"/>
      <c r="B377" s="143" t="s">
        <v>166</v>
      </c>
      <c r="C377" s="138"/>
      <c r="D377" s="141" t="s">
        <v>976</v>
      </c>
      <c r="E377" s="140" t="s">
        <v>202</v>
      </c>
      <c r="F377" s="141" t="s">
        <v>202</v>
      </c>
      <c r="G377" s="141"/>
      <c r="H377" s="141"/>
      <c r="I377" s="141"/>
      <c r="J377" s="145">
        <v>0</v>
      </c>
      <c r="K377" s="164"/>
      <c r="L377" s="145"/>
      <c r="M377" s="145"/>
      <c r="N377" s="145"/>
      <c r="O377" s="145"/>
      <c r="P377" s="145">
        <f t="shared" si="159"/>
        <v>0</v>
      </c>
      <c r="Q377" s="141"/>
      <c r="R377" s="141"/>
      <c r="S377" s="141"/>
      <c r="T377" s="141"/>
      <c r="U377" s="141"/>
      <c r="V377" s="141"/>
      <c r="W377" s="141"/>
      <c r="X377" s="141"/>
      <c r="Y377" s="141"/>
      <c r="Z377" s="141"/>
      <c r="AA377" s="164"/>
      <c r="AB377" s="141"/>
      <c r="AC377" s="145"/>
      <c r="AD377" s="141"/>
      <c r="AE377" s="141"/>
      <c r="AF377" s="141"/>
      <c r="AG377" s="145"/>
    </row>
    <row r="378" spans="1:33" s="135" customFormat="1" ht="12.75" customHeight="1">
      <c r="A378" s="140">
        <v>263</v>
      </c>
      <c r="B378" s="143" t="s">
        <v>165</v>
      </c>
      <c r="C378" s="143" t="s">
        <v>977</v>
      </c>
      <c r="D378" s="141" t="s">
        <v>167</v>
      </c>
      <c r="E378" s="140" t="s">
        <v>4</v>
      </c>
      <c r="F378" s="144">
        <v>4</v>
      </c>
      <c r="G378" s="145">
        <v>1731.5179999999998</v>
      </c>
      <c r="H378" s="1">
        <f t="shared" ref="H378:H381" si="184">G378*(1-$H$3)</f>
        <v>1731.5179999999998</v>
      </c>
      <c r="I378" s="145"/>
      <c r="J378" s="145">
        <v>2.5499999999999998</v>
      </c>
      <c r="K378" s="164"/>
      <c r="L378" s="168"/>
      <c r="M378" s="168"/>
      <c r="N378" s="168"/>
      <c r="O378" s="168"/>
      <c r="P378" s="145">
        <f t="shared" si="159"/>
        <v>0</v>
      </c>
      <c r="Q378" s="145"/>
      <c r="R378" s="145">
        <f t="shared" si="160"/>
        <v>0</v>
      </c>
      <c r="S378" s="168"/>
      <c r="T378" s="168"/>
      <c r="U378" s="168"/>
      <c r="V378" s="145">
        <f t="shared" si="161"/>
        <v>0</v>
      </c>
      <c r="W378" s="145"/>
      <c r="X378" s="145">
        <f t="shared" si="162"/>
        <v>0</v>
      </c>
      <c r="Y378" s="145">
        <f t="shared" si="163"/>
        <v>0</v>
      </c>
      <c r="Z378" s="145">
        <f t="shared" si="164"/>
        <v>0</v>
      </c>
      <c r="AA378" s="164"/>
      <c r="AB378" s="145">
        <f t="shared" si="165"/>
        <v>0</v>
      </c>
      <c r="AC378" s="145">
        <f>R378*F378</f>
        <v>0</v>
      </c>
      <c r="AD378" s="145">
        <f>(S378+T378+U378)*F378</f>
        <v>0</v>
      </c>
      <c r="AE378" s="145">
        <f>X378*F378</f>
        <v>0</v>
      </c>
      <c r="AF378" s="145">
        <f>Y378*F378</f>
        <v>0</v>
      </c>
      <c r="AG378" s="145">
        <f t="shared" si="166"/>
        <v>0</v>
      </c>
    </row>
    <row r="379" spans="1:33" s="135" customFormat="1" ht="12.75" customHeight="1">
      <c r="A379" s="140">
        <v>264</v>
      </c>
      <c r="B379" s="143" t="s">
        <v>978</v>
      </c>
      <c r="C379" s="143" t="s">
        <v>977</v>
      </c>
      <c r="D379" s="141" t="s">
        <v>979</v>
      </c>
      <c r="E379" s="140" t="s">
        <v>4</v>
      </c>
      <c r="F379" s="151">
        <v>4</v>
      </c>
      <c r="G379" s="145">
        <v>2646.1009999999997</v>
      </c>
      <c r="H379" s="1">
        <f t="shared" si="184"/>
        <v>2646.1009999999997</v>
      </c>
      <c r="I379" s="145"/>
      <c r="J379" s="145">
        <v>3.4</v>
      </c>
      <c r="K379" s="164"/>
      <c r="L379" s="168"/>
      <c r="M379" s="168"/>
      <c r="N379" s="168"/>
      <c r="O379" s="168"/>
      <c r="P379" s="145">
        <f t="shared" si="159"/>
        <v>0</v>
      </c>
      <c r="Q379" s="145"/>
      <c r="R379" s="145">
        <f t="shared" si="160"/>
        <v>0</v>
      </c>
      <c r="S379" s="168"/>
      <c r="T379" s="168"/>
      <c r="U379" s="168"/>
      <c r="V379" s="145">
        <f t="shared" si="161"/>
        <v>0</v>
      </c>
      <c r="W379" s="145"/>
      <c r="X379" s="145">
        <f t="shared" si="162"/>
        <v>0</v>
      </c>
      <c r="Y379" s="145">
        <f t="shared" si="163"/>
        <v>0</v>
      </c>
      <c r="Z379" s="145">
        <f t="shared" si="164"/>
        <v>0</v>
      </c>
      <c r="AA379" s="164"/>
      <c r="AB379" s="145">
        <f t="shared" si="165"/>
        <v>0</v>
      </c>
      <c r="AC379" s="145">
        <f>R379*F379</f>
        <v>0</v>
      </c>
      <c r="AD379" s="145">
        <f>(S379+T379+U379)*F379</f>
        <v>0</v>
      </c>
      <c r="AE379" s="145">
        <f>X379*F379</f>
        <v>0</v>
      </c>
      <c r="AF379" s="145">
        <f>Y379*F379</f>
        <v>0</v>
      </c>
      <c r="AG379" s="145">
        <f t="shared" si="166"/>
        <v>0</v>
      </c>
    </row>
    <row r="380" spans="1:33" s="135" customFormat="1" ht="12.75" customHeight="1">
      <c r="A380" s="140">
        <v>265</v>
      </c>
      <c r="B380" s="143" t="s">
        <v>978</v>
      </c>
      <c r="C380" s="143" t="s">
        <v>978</v>
      </c>
      <c r="D380" s="141" t="s">
        <v>979</v>
      </c>
      <c r="E380" s="140" t="s">
        <v>4</v>
      </c>
      <c r="F380" s="151">
        <v>4</v>
      </c>
      <c r="G380" s="145">
        <v>2646.1009999999997</v>
      </c>
      <c r="H380" s="1">
        <f t="shared" si="184"/>
        <v>2646.1009999999997</v>
      </c>
      <c r="I380" s="145"/>
      <c r="J380" s="145">
        <v>3.4</v>
      </c>
      <c r="K380" s="164"/>
      <c r="L380" s="168"/>
      <c r="M380" s="168"/>
      <c r="N380" s="168"/>
      <c r="O380" s="168"/>
      <c r="P380" s="145">
        <f t="shared" si="159"/>
        <v>0</v>
      </c>
      <c r="Q380" s="145"/>
      <c r="R380" s="145">
        <f t="shared" si="160"/>
        <v>0</v>
      </c>
      <c r="S380" s="168"/>
      <c r="T380" s="168"/>
      <c r="U380" s="168"/>
      <c r="V380" s="145">
        <f t="shared" si="161"/>
        <v>0</v>
      </c>
      <c r="W380" s="145"/>
      <c r="X380" s="145">
        <f t="shared" si="162"/>
        <v>0</v>
      </c>
      <c r="Y380" s="145">
        <f t="shared" si="163"/>
        <v>0</v>
      </c>
      <c r="Z380" s="145">
        <f t="shared" si="164"/>
        <v>0</v>
      </c>
      <c r="AA380" s="164"/>
      <c r="AB380" s="145">
        <f t="shared" si="165"/>
        <v>0</v>
      </c>
      <c r="AC380" s="145">
        <f>R380*F380</f>
        <v>0</v>
      </c>
      <c r="AD380" s="145">
        <f>(S380+T380+U380)*F380</f>
        <v>0</v>
      </c>
      <c r="AE380" s="145">
        <f>X380*F380</f>
        <v>0</v>
      </c>
      <c r="AF380" s="145">
        <f>Y380*F380</f>
        <v>0</v>
      </c>
      <c r="AG380" s="145">
        <f t="shared" si="166"/>
        <v>0</v>
      </c>
    </row>
    <row r="381" spans="1:33" s="135" customFormat="1" ht="12.75" customHeight="1">
      <c r="A381" s="140">
        <v>266</v>
      </c>
      <c r="B381" s="143" t="s">
        <v>980</v>
      </c>
      <c r="C381" s="143" t="s">
        <v>980</v>
      </c>
      <c r="D381" s="141" t="s">
        <v>981</v>
      </c>
      <c r="E381" s="140" t="s">
        <v>4</v>
      </c>
      <c r="F381" s="144">
        <v>5</v>
      </c>
      <c r="G381" s="145">
        <v>149.98249999999999</v>
      </c>
      <c r="H381" s="1">
        <f t="shared" si="184"/>
        <v>149.98249999999999</v>
      </c>
      <c r="I381" s="145"/>
      <c r="J381" s="145">
        <v>2.5499999999999998</v>
      </c>
      <c r="K381" s="164"/>
      <c r="L381" s="168"/>
      <c r="M381" s="168"/>
      <c r="N381" s="168"/>
      <c r="O381" s="168"/>
      <c r="P381" s="145">
        <f t="shared" si="159"/>
        <v>0</v>
      </c>
      <c r="Q381" s="145"/>
      <c r="R381" s="145">
        <f t="shared" si="160"/>
        <v>0</v>
      </c>
      <c r="S381" s="168"/>
      <c r="T381" s="168"/>
      <c r="U381" s="168"/>
      <c r="V381" s="145">
        <f t="shared" si="161"/>
        <v>0</v>
      </c>
      <c r="W381" s="145"/>
      <c r="X381" s="145">
        <f t="shared" si="162"/>
        <v>0</v>
      </c>
      <c r="Y381" s="145">
        <f t="shared" si="163"/>
        <v>0</v>
      </c>
      <c r="Z381" s="145">
        <f t="shared" si="164"/>
        <v>0</v>
      </c>
      <c r="AA381" s="164"/>
      <c r="AB381" s="145">
        <f t="shared" si="165"/>
        <v>0</v>
      </c>
      <c r="AC381" s="145">
        <f>R381*F381</f>
        <v>0</v>
      </c>
      <c r="AD381" s="145">
        <f>(S381+T381+U381)*F381</f>
        <v>0</v>
      </c>
      <c r="AE381" s="145">
        <f>X381*F381</f>
        <v>0</v>
      </c>
      <c r="AF381" s="145">
        <f>Y381*F381</f>
        <v>0</v>
      </c>
      <c r="AG381" s="145">
        <f t="shared" si="166"/>
        <v>0</v>
      </c>
    </row>
    <row r="382" spans="1:33" s="135" customFormat="1" ht="12.75" customHeight="1">
      <c r="A382" s="142" t="s">
        <v>202</v>
      </c>
      <c r="B382" s="143" t="s">
        <v>982</v>
      </c>
      <c r="C382" s="143" t="s">
        <v>202</v>
      </c>
      <c r="D382" s="141" t="s">
        <v>983</v>
      </c>
      <c r="E382" s="140" t="s">
        <v>202</v>
      </c>
      <c r="F382" s="141" t="s">
        <v>202</v>
      </c>
      <c r="G382" s="141"/>
      <c r="H382" s="141"/>
      <c r="I382" s="141"/>
      <c r="J382" s="145">
        <v>0</v>
      </c>
      <c r="K382" s="164"/>
      <c r="L382" s="145"/>
      <c r="M382" s="145"/>
      <c r="N382" s="145"/>
      <c r="O382" s="145"/>
      <c r="P382" s="145">
        <f t="shared" si="159"/>
        <v>0</v>
      </c>
      <c r="Q382" s="141"/>
      <c r="R382" s="141"/>
      <c r="S382" s="141"/>
      <c r="T382" s="141"/>
      <c r="U382" s="141"/>
      <c r="V382" s="141"/>
      <c r="W382" s="141"/>
      <c r="X382" s="141"/>
      <c r="Y382" s="141"/>
      <c r="Z382" s="141"/>
      <c r="AA382" s="164"/>
      <c r="AB382" s="141"/>
      <c r="AC382" s="145"/>
      <c r="AD382" s="141"/>
      <c r="AE382" s="141"/>
      <c r="AF382" s="141"/>
      <c r="AG382" s="145"/>
    </row>
    <row r="383" spans="1:33" s="135" customFormat="1" ht="12.75" customHeight="1">
      <c r="A383" s="140">
        <v>267</v>
      </c>
      <c r="B383" s="143" t="s">
        <v>984</v>
      </c>
      <c r="C383" s="143" t="s">
        <v>985</v>
      </c>
      <c r="D383" s="141" t="s">
        <v>986</v>
      </c>
      <c r="E383" s="140" t="s">
        <v>4</v>
      </c>
      <c r="F383" s="144">
        <v>1</v>
      </c>
      <c r="G383" s="145">
        <v>2250.0095000000001</v>
      </c>
      <c r="H383" s="1">
        <f t="shared" ref="H383:H385" si="185">G383*(1-$H$3)</f>
        <v>2250.0095000000001</v>
      </c>
      <c r="I383" s="145"/>
      <c r="J383" s="145">
        <v>3.4</v>
      </c>
      <c r="K383" s="164"/>
      <c r="L383" s="168"/>
      <c r="M383" s="168"/>
      <c r="N383" s="168"/>
      <c r="O383" s="168"/>
      <c r="P383" s="145">
        <f t="shared" si="159"/>
        <v>0</v>
      </c>
      <c r="Q383" s="145"/>
      <c r="R383" s="145">
        <f t="shared" si="160"/>
        <v>0</v>
      </c>
      <c r="S383" s="168"/>
      <c r="T383" s="168"/>
      <c r="U383" s="168"/>
      <c r="V383" s="145">
        <f t="shared" si="161"/>
        <v>0</v>
      </c>
      <c r="W383" s="145"/>
      <c r="X383" s="145">
        <f t="shared" si="162"/>
        <v>0</v>
      </c>
      <c r="Y383" s="145">
        <f t="shared" si="163"/>
        <v>0</v>
      </c>
      <c r="Z383" s="145">
        <f t="shared" si="164"/>
        <v>0</v>
      </c>
      <c r="AA383" s="164"/>
      <c r="AB383" s="145">
        <f t="shared" si="165"/>
        <v>0</v>
      </c>
      <c r="AC383" s="145">
        <f>R383*F383</f>
        <v>0</v>
      </c>
      <c r="AD383" s="145">
        <f>(S383+T383+U383)*F383</f>
        <v>0</v>
      </c>
      <c r="AE383" s="145">
        <f>X383*F383</f>
        <v>0</v>
      </c>
      <c r="AF383" s="145">
        <f>Y383*F383</f>
        <v>0</v>
      </c>
      <c r="AG383" s="145">
        <f t="shared" si="166"/>
        <v>0</v>
      </c>
    </row>
    <row r="384" spans="1:33" s="135" customFormat="1" ht="12.75" customHeight="1">
      <c r="A384" s="140">
        <v>268</v>
      </c>
      <c r="B384" s="143" t="s">
        <v>987</v>
      </c>
      <c r="C384" s="143" t="s">
        <v>987</v>
      </c>
      <c r="D384" s="141" t="s">
        <v>988</v>
      </c>
      <c r="E384" s="140" t="s">
        <v>4</v>
      </c>
      <c r="F384" s="144">
        <v>1</v>
      </c>
      <c r="G384" s="145">
        <v>2822.6460000000002</v>
      </c>
      <c r="H384" s="1">
        <f t="shared" si="185"/>
        <v>2822.6460000000002</v>
      </c>
      <c r="I384" s="145"/>
      <c r="J384" s="145">
        <v>3.4</v>
      </c>
      <c r="K384" s="164"/>
      <c r="L384" s="168"/>
      <c r="M384" s="168"/>
      <c r="N384" s="168"/>
      <c r="O384" s="168"/>
      <c r="P384" s="145">
        <f t="shared" si="159"/>
        <v>0</v>
      </c>
      <c r="Q384" s="145"/>
      <c r="R384" s="145">
        <f t="shared" si="160"/>
        <v>0</v>
      </c>
      <c r="S384" s="168"/>
      <c r="T384" s="168"/>
      <c r="U384" s="168"/>
      <c r="V384" s="145">
        <f t="shared" si="161"/>
        <v>0</v>
      </c>
      <c r="W384" s="145"/>
      <c r="X384" s="145">
        <f t="shared" si="162"/>
        <v>0</v>
      </c>
      <c r="Y384" s="145">
        <f t="shared" si="163"/>
        <v>0</v>
      </c>
      <c r="Z384" s="145">
        <f t="shared" si="164"/>
        <v>0</v>
      </c>
      <c r="AA384" s="164"/>
      <c r="AB384" s="145">
        <f t="shared" si="165"/>
        <v>0</v>
      </c>
      <c r="AC384" s="145">
        <f>R384*F384</f>
        <v>0</v>
      </c>
      <c r="AD384" s="145">
        <f>(S384+T384+U384)*F384</f>
        <v>0</v>
      </c>
      <c r="AE384" s="145">
        <f>X384*F384</f>
        <v>0</v>
      </c>
      <c r="AF384" s="145">
        <f>Y384*F384</f>
        <v>0</v>
      </c>
      <c r="AG384" s="145">
        <f t="shared" si="166"/>
        <v>0</v>
      </c>
    </row>
    <row r="385" spans="1:33" s="135" customFormat="1" ht="12.75" customHeight="1">
      <c r="A385" s="140">
        <v>269</v>
      </c>
      <c r="B385" s="143" t="s">
        <v>989</v>
      </c>
      <c r="C385" s="143" t="s">
        <v>990</v>
      </c>
      <c r="D385" s="141" t="s">
        <v>991</v>
      </c>
      <c r="E385" s="140" t="s">
        <v>4</v>
      </c>
      <c r="F385" s="144">
        <v>2</v>
      </c>
      <c r="G385" s="145">
        <v>3147.1419999999998</v>
      </c>
      <c r="H385" s="1">
        <f t="shared" si="185"/>
        <v>3147.1419999999998</v>
      </c>
      <c r="I385" s="145"/>
      <c r="J385" s="145">
        <v>3.4</v>
      </c>
      <c r="K385" s="164"/>
      <c r="L385" s="168"/>
      <c r="M385" s="168"/>
      <c r="N385" s="168"/>
      <c r="O385" s="168"/>
      <c r="P385" s="145">
        <f t="shared" si="159"/>
        <v>0</v>
      </c>
      <c r="Q385" s="145"/>
      <c r="R385" s="145">
        <f t="shared" si="160"/>
        <v>0</v>
      </c>
      <c r="S385" s="168"/>
      <c r="T385" s="168"/>
      <c r="U385" s="168"/>
      <c r="V385" s="145">
        <f t="shared" si="161"/>
        <v>0</v>
      </c>
      <c r="W385" s="145"/>
      <c r="X385" s="145">
        <f t="shared" si="162"/>
        <v>0</v>
      </c>
      <c r="Y385" s="145">
        <f t="shared" si="163"/>
        <v>0</v>
      </c>
      <c r="Z385" s="145">
        <f t="shared" si="164"/>
        <v>0</v>
      </c>
      <c r="AA385" s="164"/>
      <c r="AB385" s="145">
        <f t="shared" si="165"/>
        <v>0</v>
      </c>
      <c r="AC385" s="145">
        <f>R385*F385</f>
        <v>0</v>
      </c>
      <c r="AD385" s="145">
        <f>(S385+T385+U385)*F385</f>
        <v>0</v>
      </c>
      <c r="AE385" s="145">
        <f>X385*F385</f>
        <v>0</v>
      </c>
      <c r="AF385" s="145">
        <f>Y385*F385</f>
        <v>0</v>
      </c>
      <c r="AG385" s="145">
        <f t="shared" si="166"/>
        <v>0</v>
      </c>
    </row>
    <row r="386" spans="1:33" s="135" customFormat="1" ht="12.75" customHeight="1">
      <c r="A386" s="140">
        <v>270</v>
      </c>
      <c r="B386" s="143"/>
      <c r="C386" s="137" t="s">
        <v>992</v>
      </c>
      <c r="D386" s="139" t="s">
        <v>993</v>
      </c>
      <c r="E386" s="147" t="s">
        <v>994</v>
      </c>
      <c r="F386" s="144">
        <v>122</v>
      </c>
      <c r="G386" s="1">
        <v>34.530540000000002</v>
      </c>
      <c r="H386" s="167">
        <f>27.78*(1+$X$3)*(1+$Y$3)</f>
        <v>34.530540000000002</v>
      </c>
      <c r="I386" s="148"/>
      <c r="J386" s="145">
        <v>1</v>
      </c>
      <c r="K386" s="164"/>
      <c r="L386" s="168"/>
      <c r="M386" s="168"/>
      <c r="N386" s="168"/>
      <c r="O386" s="168"/>
      <c r="P386" s="145">
        <f t="shared" si="159"/>
        <v>0</v>
      </c>
      <c r="Q386" s="148"/>
      <c r="R386" s="145">
        <f t="shared" si="160"/>
        <v>0</v>
      </c>
      <c r="S386" s="168"/>
      <c r="T386" s="168"/>
      <c r="U386" s="168"/>
      <c r="V386" s="145">
        <f t="shared" si="161"/>
        <v>0</v>
      </c>
      <c r="W386" s="145"/>
      <c r="X386" s="145">
        <f t="shared" si="162"/>
        <v>0</v>
      </c>
      <c r="Y386" s="145">
        <f t="shared" si="163"/>
        <v>0</v>
      </c>
      <c r="Z386" s="145">
        <f t="shared" si="164"/>
        <v>0</v>
      </c>
      <c r="AA386" s="164"/>
      <c r="AB386" s="145">
        <f t="shared" ref="AB386" si="186">P386*F386</f>
        <v>0</v>
      </c>
      <c r="AC386" s="145">
        <f>R386*F386</f>
        <v>0</v>
      </c>
      <c r="AD386" s="145">
        <f>(S386+T386+U386)*F386</f>
        <v>0</v>
      </c>
      <c r="AE386" s="145">
        <f>X386*F386</f>
        <v>0</v>
      </c>
      <c r="AF386" s="145">
        <f>Y386*F386</f>
        <v>0</v>
      </c>
      <c r="AG386" s="145">
        <f t="shared" si="166"/>
        <v>0</v>
      </c>
    </row>
    <row r="387" spans="1:33" s="135" customFormat="1" ht="12.75" customHeight="1">
      <c r="A387" s="132" t="s">
        <v>202</v>
      </c>
      <c r="B387" s="133" t="s">
        <v>202</v>
      </c>
      <c r="C387" s="133" t="s">
        <v>202</v>
      </c>
      <c r="D387" s="134" t="s">
        <v>995</v>
      </c>
      <c r="E387" s="149" t="s">
        <v>202</v>
      </c>
      <c r="F387" s="150" t="s">
        <v>202</v>
      </c>
      <c r="G387" s="150" t="s">
        <v>202</v>
      </c>
      <c r="H387" s="150"/>
      <c r="I387" s="150"/>
      <c r="J387" s="152">
        <v>0</v>
      </c>
      <c r="K387" s="166"/>
      <c r="L387" s="152"/>
      <c r="M387" s="152"/>
      <c r="N387" s="152"/>
      <c r="O387" s="152"/>
      <c r="P387" s="152">
        <f t="shared" si="159"/>
        <v>0</v>
      </c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  <c r="AA387" s="166"/>
      <c r="AB387" s="150"/>
      <c r="AC387" s="152"/>
      <c r="AD387" s="150"/>
      <c r="AE387" s="150"/>
      <c r="AF387" s="150"/>
      <c r="AG387" s="152"/>
    </row>
    <row r="388" spans="1:33" s="135" customFormat="1" ht="12.75" customHeight="1">
      <c r="A388" s="140">
        <v>271</v>
      </c>
      <c r="B388" s="143" t="s">
        <v>996</v>
      </c>
      <c r="C388" s="143" t="s">
        <v>996</v>
      </c>
      <c r="D388" s="141" t="s">
        <v>997</v>
      </c>
      <c r="E388" s="140" t="s">
        <v>3</v>
      </c>
      <c r="F388" s="144">
        <v>120</v>
      </c>
      <c r="G388" s="145">
        <v>2.5329999999999999</v>
      </c>
      <c r="H388" s="1">
        <f t="shared" ref="H388:H390" si="187">G388*(1-$H$3)</f>
        <v>2.5329999999999999</v>
      </c>
      <c r="I388" s="145"/>
      <c r="J388" s="145">
        <v>8.5000000000000006E-2</v>
      </c>
      <c r="K388" s="164"/>
      <c r="L388" s="168"/>
      <c r="M388" s="168"/>
      <c r="N388" s="168"/>
      <c r="O388" s="168"/>
      <c r="P388" s="145">
        <f t="shared" si="159"/>
        <v>0</v>
      </c>
      <c r="Q388" s="145"/>
      <c r="R388" s="145">
        <f t="shared" si="160"/>
        <v>0</v>
      </c>
      <c r="S388" s="168"/>
      <c r="T388" s="168"/>
      <c r="U388" s="168"/>
      <c r="V388" s="145">
        <f t="shared" si="161"/>
        <v>0</v>
      </c>
      <c r="W388" s="145"/>
      <c r="X388" s="145">
        <f t="shared" si="162"/>
        <v>0</v>
      </c>
      <c r="Y388" s="145">
        <f t="shared" si="163"/>
        <v>0</v>
      </c>
      <c r="Z388" s="145">
        <f t="shared" si="164"/>
        <v>0</v>
      </c>
      <c r="AA388" s="164"/>
      <c r="AB388" s="145">
        <f t="shared" si="165"/>
        <v>0</v>
      </c>
      <c r="AC388" s="145">
        <f>R388*F388</f>
        <v>0</v>
      </c>
      <c r="AD388" s="145">
        <f>(S388+T388+U388)*F388</f>
        <v>0</v>
      </c>
      <c r="AE388" s="145">
        <f>X388*F388</f>
        <v>0</v>
      </c>
      <c r="AF388" s="145">
        <f>Y388*F388</f>
        <v>0</v>
      </c>
      <c r="AG388" s="145">
        <f t="shared" si="166"/>
        <v>0</v>
      </c>
    </row>
    <row r="389" spans="1:33" s="135" customFormat="1" ht="12.75" customHeight="1">
      <c r="A389" s="140">
        <v>272</v>
      </c>
      <c r="B389" s="143" t="s">
        <v>998</v>
      </c>
      <c r="C389" s="143" t="s">
        <v>998</v>
      </c>
      <c r="D389" s="141" t="s">
        <v>999</v>
      </c>
      <c r="E389" s="140" t="s">
        <v>6</v>
      </c>
      <c r="F389" s="144">
        <v>3175</v>
      </c>
      <c r="G389" s="145">
        <v>0.98599999999999988</v>
      </c>
      <c r="H389" s="1">
        <f t="shared" si="187"/>
        <v>0.98599999999999988</v>
      </c>
      <c r="I389" s="145"/>
      <c r="J389" s="145">
        <v>8.5000000000000006E-3</v>
      </c>
      <c r="K389" s="164"/>
      <c r="L389" s="168"/>
      <c r="M389" s="168"/>
      <c r="N389" s="168"/>
      <c r="O389" s="168"/>
      <c r="P389" s="145">
        <f t="shared" si="159"/>
        <v>0</v>
      </c>
      <c r="Q389" s="145"/>
      <c r="R389" s="145">
        <f t="shared" si="160"/>
        <v>0</v>
      </c>
      <c r="S389" s="168"/>
      <c r="T389" s="168"/>
      <c r="U389" s="168"/>
      <c r="V389" s="145">
        <f t="shared" si="161"/>
        <v>0</v>
      </c>
      <c r="W389" s="145"/>
      <c r="X389" s="145">
        <f t="shared" si="162"/>
        <v>0</v>
      </c>
      <c r="Y389" s="145">
        <f t="shared" si="163"/>
        <v>0</v>
      </c>
      <c r="Z389" s="145">
        <f t="shared" si="164"/>
        <v>0</v>
      </c>
      <c r="AA389" s="164"/>
      <c r="AB389" s="145">
        <f t="shared" si="165"/>
        <v>0</v>
      </c>
      <c r="AC389" s="145">
        <f>R389*F389</f>
        <v>0</v>
      </c>
      <c r="AD389" s="145">
        <f>(S389+T389+U389)*F389</f>
        <v>0</v>
      </c>
      <c r="AE389" s="145">
        <f>X389*F389</f>
        <v>0</v>
      </c>
      <c r="AF389" s="145">
        <f>Y389*F389</f>
        <v>0</v>
      </c>
      <c r="AG389" s="145">
        <f t="shared" si="166"/>
        <v>0</v>
      </c>
    </row>
    <row r="390" spans="1:33" s="135" customFormat="1" ht="12.75" customHeight="1">
      <c r="A390" s="140">
        <v>273</v>
      </c>
      <c r="B390" s="143" t="s">
        <v>1000</v>
      </c>
      <c r="C390" s="143" t="s">
        <v>1000</v>
      </c>
      <c r="D390" s="141" t="s">
        <v>1001</v>
      </c>
      <c r="E390" s="140" t="s">
        <v>6</v>
      </c>
      <c r="F390" s="144">
        <v>260</v>
      </c>
      <c r="G390" s="145">
        <v>0.748</v>
      </c>
      <c r="H390" s="1">
        <f t="shared" si="187"/>
        <v>0.748</v>
      </c>
      <c r="I390" s="145"/>
      <c r="J390" s="145">
        <v>1.8699999999999998E-2</v>
      </c>
      <c r="K390" s="164"/>
      <c r="L390" s="168"/>
      <c r="M390" s="168"/>
      <c r="N390" s="168"/>
      <c r="O390" s="168"/>
      <c r="P390" s="145">
        <f t="shared" si="159"/>
        <v>0</v>
      </c>
      <c r="Q390" s="145"/>
      <c r="R390" s="145">
        <f t="shared" si="160"/>
        <v>0</v>
      </c>
      <c r="S390" s="168"/>
      <c r="T390" s="168"/>
      <c r="U390" s="168"/>
      <c r="V390" s="145">
        <f t="shared" si="161"/>
        <v>0</v>
      </c>
      <c r="W390" s="145"/>
      <c r="X390" s="145">
        <f t="shared" si="162"/>
        <v>0</v>
      </c>
      <c r="Y390" s="145">
        <f t="shared" si="163"/>
        <v>0</v>
      </c>
      <c r="Z390" s="145">
        <f t="shared" si="164"/>
        <v>0</v>
      </c>
      <c r="AA390" s="164"/>
      <c r="AB390" s="145">
        <f t="shared" si="165"/>
        <v>0</v>
      </c>
      <c r="AC390" s="145">
        <f>R390*F390</f>
        <v>0</v>
      </c>
      <c r="AD390" s="145">
        <f>(S390+T390+U390)*F390</f>
        <v>0</v>
      </c>
      <c r="AE390" s="145">
        <f>X390*F390</f>
        <v>0</v>
      </c>
      <c r="AF390" s="145">
        <f>Y390*F390</f>
        <v>0</v>
      </c>
      <c r="AG390" s="145">
        <f t="shared" si="166"/>
        <v>0</v>
      </c>
    </row>
    <row r="391" spans="1:33" s="135" customFormat="1" ht="12.75" customHeight="1">
      <c r="A391" s="142" t="s">
        <v>202</v>
      </c>
      <c r="B391" s="137" t="s">
        <v>23</v>
      </c>
      <c r="C391" s="143" t="s">
        <v>202</v>
      </c>
      <c r="D391" s="139" t="s">
        <v>1002</v>
      </c>
      <c r="E391" s="140" t="s">
        <v>202</v>
      </c>
      <c r="F391" s="141" t="s">
        <v>202</v>
      </c>
      <c r="G391" s="141"/>
      <c r="H391" s="141"/>
      <c r="I391" s="141"/>
      <c r="J391" s="145">
        <v>0</v>
      </c>
      <c r="K391" s="164"/>
      <c r="L391" s="145"/>
      <c r="M391" s="145"/>
      <c r="N391" s="145"/>
      <c r="O391" s="145"/>
      <c r="P391" s="145">
        <f t="shared" ref="P391:P454" si="188">SUM(L391:O391)</f>
        <v>0</v>
      </c>
      <c r="Q391" s="141"/>
      <c r="R391" s="141"/>
      <c r="S391" s="141"/>
      <c r="T391" s="141"/>
      <c r="U391" s="141"/>
      <c r="V391" s="141"/>
      <c r="W391" s="141"/>
      <c r="X391" s="141"/>
      <c r="Y391" s="141"/>
      <c r="Z391" s="141"/>
      <c r="AA391" s="164"/>
      <c r="AB391" s="141"/>
      <c r="AC391" s="145"/>
      <c r="AD391" s="141"/>
      <c r="AE391" s="141"/>
      <c r="AF391" s="141"/>
      <c r="AG391" s="145"/>
    </row>
    <row r="392" spans="1:33" s="135" customFormat="1" ht="12.75" customHeight="1">
      <c r="A392" s="140">
        <v>274</v>
      </c>
      <c r="B392" s="143" t="s">
        <v>1003</v>
      </c>
      <c r="C392" s="143" t="s">
        <v>1003</v>
      </c>
      <c r="D392" s="141" t="s">
        <v>1004</v>
      </c>
      <c r="E392" s="140" t="s">
        <v>8</v>
      </c>
      <c r="F392" s="144">
        <v>24</v>
      </c>
      <c r="G392" s="145">
        <v>13.846499999999999</v>
      </c>
      <c r="H392" s="1">
        <f t="shared" ref="H392:H397" si="189">G392*(1-$H$3)</f>
        <v>13.846499999999999</v>
      </c>
      <c r="I392" s="145"/>
      <c r="J392" s="145">
        <v>0.221</v>
      </c>
      <c r="K392" s="164"/>
      <c r="L392" s="168"/>
      <c r="M392" s="168"/>
      <c r="N392" s="168"/>
      <c r="O392" s="168"/>
      <c r="P392" s="145">
        <f t="shared" si="188"/>
        <v>0</v>
      </c>
      <c r="Q392" s="145"/>
      <c r="R392" s="148">
        <f t="shared" ref="R392:R454" si="190">L392*$L$3+M392*$M$3+N392*$N$3+O392*$O$3</f>
        <v>0</v>
      </c>
      <c r="S392" s="168"/>
      <c r="T392" s="168"/>
      <c r="U392" s="168"/>
      <c r="V392" s="145">
        <f t="shared" ref="V392:V454" si="191">SUM(R392:U392)</f>
        <v>0</v>
      </c>
      <c r="W392" s="145"/>
      <c r="X392" s="145">
        <f t="shared" ref="X392:X454" si="192">V392*$X$3</f>
        <v>0</v>
      </c>
      <c r="Y392" s="145">
        <f t="shared" ref="Y392:Y454" si="193">(V392+X392)*$Y$3</f>
        <v>0</v>
      </c>
      <c r="Z392" s="145">
        <f t="shared" ref="Z392:Z454" si="194">V392+X392+Y392</f>
        <v>0</v>
      </c>
      <c r="AA392" s="164"/>
      <c r="AB392" s="145">
        <f t="shared" ref="AB392:AB454" si="195">P392*F392</f>
        <v>0</v>
      </c>
      <c r="AC392" s="145">
        <f t="shared" ref="AC392:AC397" si="196">R392*F392</f>
        <v>0</v>
      </c>
      <c r="AD392" s="145">
        <f t="shared" ref="AD392:AD397" si="197">(S392+T392+U392)*F392</f>
        <v>0</v>
      </c>
      <c r="AE392" s="145">
        <f t="shared" ref="AE392:AE397" si="198">X392*F392</f>
        <v>0</v>
      </c>
      <c r="AF392" s="145">
        <f t="shared" ref="AF392:AF397" si="199">Y392*F392</f>
        <v>0</v>
      </c>
      <c r="AG392" s="145">
        <f t="shared" ref="AG392:AG454" si="200">SUM(AC392:AF392)</f>
        <v>0</v>
      </c>
    </row>
    <row r="393" spans="1:33" s="135" customFormat="1" ht="12.75" customHeight="1">
      <c r="A393" s="140">
        <v>275</v>
      </c>
      <c r="B393" s="143" t="s">
        <v>24</v>
      </c>
      <c r="C393" s="143" t="s">
        <v>24</v>
      </c>
      <c r="D393" s="141" t="s">
        <v>1005</v>
      </c>
      <c r="E393" s="140" t="s">
        <v>8</v>
      </c>
      <c r="F393" s="144">
        <v>36</v>
      </c>
      <c r="G393" s="145">
        <v>15.98</v>
      </c>
      <c r="H393" s="1">
        <f t="shared" si="189"/>
        <v>15.98</v>
      </c>
      <c r="I393" s="145"/>
      <c r="J393" s="145">
        <v>0.23800000000000002</v>
      </c>
      <c r="K393" s="164"/>
      <c r="L393" s="168"/>
      <c r="M393" s="168"/>
      <c r="N393" s="168"/>
      <c r="O393" s="168"/>
      <c r="P393" s="145">
        <f t="shared" si="188"/>
        <v>0</v>
      </c>
      <c r="Q393" s="145"/>
      <c r="R393" s="148">
        <f t="shared" si="190"/>
        <v>0</v>
      </c>
      <c r="S393" s="168"/>
      <c r="T393" s="168"/>
      <c r="U393" s="168"/>
      <c r="V393" s="145">
        <f t="shared" si="191"/>
        <v>0</v>
      </c>
      <c r="W393" s="145"/>
      <c r="X393" s="145">
        <f t="shared" si="192"/>
        <v>0</v>
      </c>
      <c r="Y393" s="145">
        <f t="shared" si="193"/>
        <v>0</v>
      </c>
      <c r="Z393" s="145">
        <f t="shared" si="194"/>
        <v>0</v>
      </c>
      <c r="AA393" s="164"/>
      <c r="AB393" s="145">
        <f t="shared" si="195"/>
        <v>0</v>
      </c>
      <c r="AC393" s="145">
        <f t="shared" si="196"/>
        <v>0</v>
      </c>
      <c r="AD393" s="145">
        <f t="shared" si="197"/>
        <v>0</v>
      </c>
      <c r="AE393" s="145">
        <f t="shared" si="198"/>
        <v>0</v>
      </c>
      <c r="AF393" s="145">
        <f t="shared" si="199"/>
        <v>0</v>
      </c>
      <c r="AG393" s="145">
        <f t="shared" si="200"/>
        <v>0</v>
      </c>
    </row>
    <row r="394" spans="1:33" s="135" customFormat="1" ht="12.75" customHeight="1">
      <c r="A394" s="140">
        <v>276</v>
      </c>
      <c r="B394" s="143" t="s">
        <v>1006</v>
      </c>
      <c r="C394" s="143" t="s">
        <v>1006</v>
      </c>
      <c r="D394" s="141" t="s">
        <v>1007</v>
      </c>
      <c r="E394" s="140" t="s">
        <v>8</v>
      </c>
      <c r="F394" s="144">
        <v>48</v>
      </c>
      <c r="G394" s="145">
        <v>18.776499999999999</v>
      </c>
      <c r="H394" s="1">
        <f t="shared" si="189"/>
        <v>18.776499999999999</v>
      </c>
      <c r="I394" s="145"/>
      <c r="J394" s="145">
        <v>0.27200000000000002</v>
      </c>
      <c r="K394" s="164"/>
      <c r="L394" s="168"/>
      <c r="M394" s="168"/>
      <c r="N394" s="168"/>
      <c r="O394" s="168"/>
      <c r="P394" s="145">
        <f t="shared" si="188"/>
        <v>0</v>
      </c>
      <c r="Q394" s="145"/>
      <c r="R394" s="148">
        <f t="shared" si="190"/>
        <v>0</v>
      </c>
      <c r="S394" s="168"/>
      <c r="T394" s="168"/>
      <c r="U394" s="168"/>
      <c r="V394" s="145">
        <f t="shared" si="191"/>
        <v>0</v>
      </c>
      <c r="W394" s="145"/>
      <c r="X394" s="145">
        <f t="shared" si="192"/>
        <v>0</v>
      </c>
      <c r="Y394" s="145">
        <f t="shared" si="193"/>
        <v>0</v>
      </c>
      <c r="Z394" s="145">
        <f t="shared" si="194"/>
        <v>0</v>
      </c>
      <c r="AA394" s="164"/>
      <c r="AB394" s="145">
        <f t="shared" si="195"/>
        <v>0</v>
      </c>
      <c r="AC394" s="145">
        <f t="shared" si="196"/>
        <v>0</v>
      </c>
      <c r="AD394" s="145">
        <f t="shared" si="197"/>
        <v>0</v>
      </c>
      <c r="AE394" s="145">
        <f t="shared" si="198"/>
        <v>0</v>
      </c>
      <c r="AF394" s="145">
        <f t="shared" si="199"/>
        <v>0</v>
      </c>
      <c r="AG394" s="145">
        <f t="shared" si="200"/>
        <v>0</v>
      </c>
    </row>
    <row r="395" spans="1:33" s="135" customFormat="1" ht="12.75" customHeight="1">
      <c r="A395" s="140">
        <v>277</v>
      </c>
      <c r="B395" s="143" t="s">
        <v>1008</v>
      </c>
      <c r="C395" s="143" t="s">
        <v>1008</v>
      </c>
      <c r="D395" s="141" t="s">
        <v>1009</v>
      </c>
      <c r="E395" s="140" t="s">
        <v>8</v>
      </c>
      <c r="F395" s="144">
        <v>96</v>
      </c>
      <c r="G395" s="145">
        <v>66.605999999999995</v>
      </c>
      <c r="H395" s="1">
        <f t="shared" si="189"/>
        <v>66.605999999999995</v>
      </c>
      <c r="I395" s="145"/>
      <c r="J395" s="145">
        <v>0.93500000000000005</v>
      </c>
      <c r="K395" s="164"/>
      <c r="L395" s="168"/>
      <c r="M395" s="168"/>
      <c r="N395" s="168"/>
      <c r="O395" s="168"/>
      <c r="P395" s="145">
        <f t="shared" si="188"/>
        <v>0</v>
      </c>
      <c r="Q395" s="145"/>
      <c r="R395" s="148">
        <f t="shared" si="190"/>
        <v>0</v>
      </c>
      <c r="S395" s="168"/>
      <c r="T395" s="168"/>
      <c r="U395" s="168"/>
      <c r="V395" s="145">
        <f t="shared" si="191"/>
        <v>0</v>
      </c>
      <c r="W395" s="145"/>
      <c r="X395" s="145">
        <f t="shared" si="192"/>
        <v>0</v>
      </c>
      <c r="Y395" s="145">
        <f t="shared" si="193"/>
        <v>0</v>
      </c>
      <c r="Z395" s="145">
        <f t="shared" si="194"/>
        <v>0</v>
      </c>
      <c r="AA395" s="164"/>
      <c r="AB395" s="145">
        <f t="shared" si="195"/>
        <v>0</v>
      </c>
      <c r="AC395" s="145">
        <f t="shared" si="196"/>
        <v>0</v>
      </c>
      <c r="AD395" s="145">
        <f t="shared" si="197"/>
        <v>0</v>
      </c>
      <c r="AE395" s="145">
        <f t="shared" si="198"/>
        <v>0</v>
      </c>
      <c r="AF395" s="145">
        <f t="shared" si="199"/>
        <v>0</v>
      </c>
      <c r="AG395" s="145">
        <f t="shared" si="200"/>
        <v>0</v>
      </c>
    </row>
    <row r="396" spans="1:33" s="135" customFormat="1" ht="12.75" customHeight="1">
      <c r="A396" s="140">
        <v>278</v>
      </c>
      <c r="B396" s="143" t="s">
        <v>1010</v>
      </c>
      <c r="C396" s="143" t="s">
        <v>1010</v>
      </c>
      <c r="D396" s="141" t="s">
        <v>1011</v>
      </c>
      <c r="E396" s="140" t="s">
        <v>8</v>
      </c>
      <c r="F396" s="144">
        <v>3</v>
      </c>
      <c r="G396" s="145">
        <v>108.7405</v>
      </c>
      <c r="H396" s="1">
        <f t="shared" si="189"/>
        <v>108.7405</v>
      </c>
      <c r="I396" s="145"/>
      <c r="J396" s="145">
        <v>1.7849999999999999</v>
      </c>
      <c r="K396" s="164"/>
      <c r="L396" s="168"/>
      <c r="M396" s="168"/>
      <c r="N396" s="168"/>
      <c r="O396" s="168"/>
      <c r="P396" s="145">
        <f t="shared" si="188"/>
        <v>0</v>
      </c>
      <c r="Q396" s="145"/>
      <c r="R396" s="148">
        <f t="shared" si="190"/>
        <v>0</v>
      </c>
      <c r="S396" s="168"/>
      <c r="T396" s="168"/>
      <c r="U396" s="168"/>
      <c r="V396" s="145">
        <f t="shared" si="191"/>
        <v>0</v>
      </c>
      <c r="W396" s="145"/>
      <c r="X396" s="145">
        <f t="shared" si="192"/>
        <v>0</v>
      </c>
      <c r="Y396" s="145">
        <f t="shared" si="193"/>
        <v>0</v>
      </c>
      <c r="Z396" s="145">
        <f t="shared" si="194"/>
        <v>0</v>
      </c>
      <c r="AA396" s="164"/>
      <c r="AB396" s="145">
        <f t="shared" si="195"/>
        <v>0</v>
      </c>
      <c r="AC396" s="145">
        <f t="shared" si="196"/>
        <v>0</v>
      </c>
      <c r="AD396" s="145">
        <f t="shared" si="197"/>
        <v>0</v>
      </c>
      <c r="AE396" s="145">
        <f t="shared" si="198"/>
        <v>0</v>
      </c>
      <c r="AF396" s="145">
        <f t="shared" si="199"/>
        <v>0</v>
      </c>
      <c r="AG396" s="145">
        <f t="shared" si="200"/>
        <v>0</v>
      </c>
    </row>
    <row r="397" spans="1:33" s="135" customFormat="1" ht="12.75" customHeight="1">
      <c r="A397" s="140">
        <v>279</v>
      </c>
      <c r="B397" s="143" t="s">
        <v>1012</v>
      </c>
      <c r="C397" s="143" t="s">
        <v>1012</v>
      </c>
      <c r="D397" s="141" t="s">
        <v>1013</v>
      </c>
      <c r="E397" s="140" t="s">
        <v>8</v>
      </c>
      <c r="F397" s="144">
        <v>3</v>
      </c>
      <c r="G397" s="145">
        <v>140.624</v>
      </c>
      <c r="H397" s="1">
        <f t="shared" si="189"/>
        <v>140.624</v>
      </c>
      <c r="I397" s="145"/>
      <c r="J397" s="145">
        <v>2.38</v>
      </c>
      <c r="K397" s="164"/>
      <c r="L397" s="168"/>
      <c r="M397" s="168"/>
      <c r="N397" s="168"/>
      <c r="O397" s="168"/>
      <c r="P397" s="145">
        <f t="shared" si="188"/>
        <v>0</v>
      </c>
      <c r="Q397" s="145"/>
      <c r="R397" s="148">
        <f t="shared" si="190"/>
        <v>0</v>
      </c>
      <c r="S397" s="168"/>
      <c r="T397" s="168"/>
      <c r="U397" s="168"/>
      <c r="V397" s="145">
        <f t="shared" si="191"/>
        <v>0</v>
      </c>
      <c r="W397" s="145"/>
      <c r="X397" s="145">
        <f t="shared" si="192"/>
        <v>0</v>
      </c>
      <c r="Y397" s="145">
        <f t="shared" si="193"/>
        <v>0</v>
      </c>
      <c r="Z397" s="145">
        <f t="shared" si="194"/>
        <v>0</v>
      </c>
      <c r="AA397" s="164"/>
      <c r="AB397" s="145">
        <f t="shared" si="195"/>
        <v>0</v>
      </c>
      <c r="AC397" s="145">
        <f t="shared" si="196"/>
        <v>0</v>
      </c>
      <c r="AD397" s="145">
        <f t="shared" si="197"/>
        <v>0</v>
      </c>
      <c r="AE397" s="145">
        <f t="shared" si="198"/>
        <v>0</v>
      </c>
      <c r="AF397" s="145">
        <f t="shared" si="199"/>
        <v>0</v>
      </c>
      <c r="AG397" s="145">
        <f t="shared" si="200"/>
        <v>0</v>
      </c>
    </row>
    <row r="398" spans="1:33" s="135" customFormat="1" ht="12.75" customHeight="1">
      <c r="A398" s="142" t="s">
        <v>202</v>
      </c>
      <c r="B398" s="137" t="s">
        <v>1014</v>
      </c>
      <c r="C398" s="143" t="s">
        <v>202</v>
      </c>
      <c r="D398" s="139" t="s">
        <v>1015</v>
      </c>
      <c r="E398" s="140" t="s">
        <v>202</v>
      </c>
      <c r="F398" s="141" t="s">
        <v>202</v>
      </c>
      <c r="G398" s="141"/>
      <c r="H398" s="141"/>
      <c r="I398" s="141"/>
      <c r="J398" s="145">
        <v>0</v>
      </c>
      <c r="K398" s="164"/>
      <c r="L398" s="145"/>
      <c r="M398" s="145"/>
      <c r="N398" s="145"/>
      <c r="O398" s="145"/>
      <c r="P398" s="145">
        <f t="shared" si="188"/>
        <v>0</v>
      </c>
      <c r="Q398" s="141"/>
      <c r="R398" s="158"/>
      <c r="S398" s="141"/>
      <c r="T398" s="141"/>
      <c r="U398" s="141"/>
      <c r="V398" s="141"/>
      <c r="W398" s="141"/>
      <c r="X398" s="141"/>
      <c r="Y398" s="141"/>
      <c r="Z398" s="141"/>
      <c r="AA398" s="164"/>
      <c r="AB398" s="141"/>
      <c r="AC398" s="145"/>
      <c r="AD398" s="141"/>
      <c r="AE398" s="141"/>
      <c r="AF398" s="141"/>
      <c r="AG398" s="145"/>
    </row>
    <row r="399" spans="1:33" s="135" customFormat="1" ht="12.75" customHeight="1">
      <c r="A399" s="140">
        <v>280</v>
      </c>
      <c r="B399" s="143" t="s">
        <v>1016</v>
      </c>
      <c r="C399" s="143" t="s">
        <v>1016</v>
      </c>
      <c r="D399" s="141" t="s">
        <v>1004</v>
      </c>
      <c r="E399" s="140" t="s">
        <v>8</v>
      </c>
      <c r="F399" s="144">
        <v>90</v>
      </c>
      <c r="G399" s="145">
        <v>15.546499999999998</v>
      </c>
      <c r="H399" s="1">
        <f t="shared" ref="H399:H401" si="201">G399*(1-$H$3)</f>
        <v>15.546499999999998</v>
      </c>
      <c r="I399" s="145"/>
      <c r="J399" s="145">
        <v>0.255</v>
      </c>
      <c r="K399" s="164"/>
      <c r="L399" s="168"/>
      <c r="M399" s="168"/>
      <c r="N399" s="168"/>
      <c r="O399" s="168"/>
      <c r="P399" s="145">
        <f t="shared" si="188"/>
        <v>0</v>
      </c>
      <c r="Q399" s="145"/>
      <c r="R399" s="148">
        <f t="shared" si="190"/>
        <v>0</v>
      </c>
      <c r="S399" s="168"/>
      <c r="T399" s="168"/>
      <c r="U399" s="168"/>
      <c r="V399" s="145">
        <f t="shared" si="191"/>
        <v>0</v>
      </c>
      <c r="W399" s="145"/>
      <c r="X399" s="145">
        <f t="shared" si="192"/>
        <v>0</v>
      </c>
      <c r="Y399" s="145">
        <f t="shared" si="193"/>
        <v>0</v>
      </c>
      <c r="Z399" s="145">
        <f t="shared" si="194"/>
        <v>0</v>
      </c>
      <c r="AA399" s="164"/>
      <c r="AB399" s="145">
        <f t="shared" si="195"/>
        <v>0</v>
      </c>
      <c r="AC399" s="145">
        <f>R399*F399</f>
        <v>0</v>
      </c>
      <c r="AD399" s="145">
        <f>(S399+T399+U399)*F399</f>
        <v>0</v>
      </c>
      <c r="AE399" s="145">
        <f>X399*F399</f>
        <v>0</v>
      </c>
      <c r="AF399" s="145">
        <f>Y399*F399</f>
        <v>0</v>
      </c>
      <c r="AG399" s="145">
        <f t="shared" si="200"/>
        <v>0</v>
      </c>
    </row>
    <row r="400" spans="1:33" s="135" customFormat="1" ht="12.75" customHeight="1">
      <c r="A400" s="140">
        <v>281</v>
      </c>
      <c r="B400" s="143" t="s">
        <v>1017</v>
      </c>
      <c r="C400" s="143" t="s">
        <v>1017</v>
      </c>
      <c r="D400" s="141" t="s">
        <v>1007</v>
      </c>
      <c r="E400" s="140" t="s">
        <v>8</v>
      </c>
      <c r="F400" s="144">
        <v>3</v>
      </c>
      <c r="G400" s="145">
        <v>20.399999999999999</v>
      </c>
      <c r="H400" s="1">
        <f t="shared" si="201"/>
        <v>20.399999999999999</v>
      </c>
      <c r="I400" s="145"/>
      <c r="J400" s="145">
        <v>0.30599999999999999</v>
      </c>
      <c r="K400" s="164"/>
      <c r="L400" s="168"/>
      <c r="M400" s="168"/>
      <c r="N400" s="168"/>
      <c r="O400" s="168"/>
      <c r="P400" s="145">
        <f t="shared" si="188"/>
        <v>0</v>
      </c>
      <c r="Q400" s="145"/>
      <c r="R400" s="148">
        <f t="shared" si="190"/>
        <v>0</v>
      </c>
      <c r="S400" s="168"/>
      <c r="T400" s="168"/>
      <c r="U400" s="168"/>
      <c r="V400" s="145">
        <f t="shared" si="191"/>
        <v>0</v>
      </c>
      <c r="W400" s="145"/>
      <c r="X400" s="145">
        <f t="shared" si="192"/>
        <v>0</v>
      </c>
      <c r="Y400" s="145">
        <f t="shared" si="193"/>
        <v>0</v>
      </c>
      <c r="Z400" s="145">
        <f t="shared" si="194"/>
        <v>0</v>
      </c>
      <c r="AA400" s="164"/>
      <c r="AB400" s="145">
        <f t="shared" si="195"/>
        <v>0</v>
      </c>
      <c r="AC400" s="145">
        <f>R400*F400</f>
        <v>0</v>
      </c>
      <c r="AD400" s="145">
        <f>(S400+T400+U400)*F400</f>
        <v>0</v>
      </c>
      <c r="AE400" s="145">
        <f>X400*F400</f>
        <v>0</v>
      </c>
      <c r="AF400" s="145">
        <f>Y400*F400</f>
        <v>0</v>
      </c>
      <c r="AG400" s="145">
        <f t="shared" si="200"/>
        <v>0</v>
      </c>
    </row>
    <row r="401" spans="1:33" s="135" customFormat="1" ht="12.75" customHeight="1">
      <c r="A401" s="140">
        <v>282</v>
      </c>
      <c r="B401" s="143" t="s">
        <v>1018</v>
      </c>
      <c r="C401" s="143" t="s">
        <v>1018</v>
      </c>
      <c r="D401" s="141" t="s">
        <v>181</v>
      </c>
      <c r="E401" s="140" t="s">
        <v>8</v>
      </c>
      <c r="F401" s="144">
        <v>6</v>
      </c>
      <c r="G401" s="145">
        <v>29.783999999999999</v>
      </c>
      <c r="H401" s="1">
        <f t="shared" si="201"/>
        <v>29.783999999999999</v>
      </c>
      <c r="I401" s="145"/>
      <c r="J401" s="145">
        <v>0.47600000000000003</v>
      </c>
      <c r="K401" s="164"/>
      <c r="L401" s="168"/>
      <c r="M401" s="168"/>
      <c r="N401" s="168"/>
      <c r="O401" s="168"/>
      <c r="P401" s="145">
        <f t="shared" si="188"/>
        <v>0</v>
      </c>
      <c r="Q401" s="145"/>
      <c r="R401" s="148">
        <f t="shared" si="190"/>
        <v>0</v>
      </c>
      <c r="S401" s="168"/>
      <c r="T401" s="168"/>
      <c r="U401" s="168"/>
      <c r="V401" s="145">
        <f t="shared" si="191"/>
        <v>0</v>
      </c>
      <c r="W401" s="145"/>
      <c r="X401" s="145">
        <f t="shared" si="192"/>
        <v>0</v>
      </c>
      <c r="Y401" s="145">
        <f t="shared" si="193"/>
        <v>0</v>
      </c>
      <c r="Z401" s="145">
        <f t="shared" si="194"/>
        <v>0</v>
      </c>
      <c r="AA401" s="164"/>
      <c r="AB401" s="145">
        <f t="shared" si="195"/>
        <v>0</v>
      </c>
      <c r="AC401" s="145">
        <f>R401*F401</f>
        <v>0</v>
      </c>
      <c r="AD401" s="145">
        <f>(S401+T401+U401)*F401</f>
        <v>0</v>
      </c>
      <c r="AE401" s="145">
        <f>X401*F401</f>
        <v>0</v>
      </c>
      <c r="AF401" s="145">
        <f>Y401*F401</f>
        <v>0</v>
      </c>
      <c r="AG401" s="145">
        <f t="shared" si="200"/>
        <v>0</v>
      </c>
    </row>
    <row r="402" spans="1:33" s="135" customFormat="1" ht="12.75" customHeight="1">
      <c r="A402" s="142" t="s">
        <v>202</v>
      </c>
      <c r="B402" s="137" t="s">
        <v>38</v>
      </c>
      <c r="C402" s="143" t="s">
        <v>202</v>
      </c>
      <c r="D402" s="139" t="s">
        <v>1019</v>
      </c>
      <c r="E402" s="140" t="s">
        <v>202</v>
      </c>
      <c r="F402" s="141" t="s">
        <v>202</v>
      </c>
      <c r="G402" s="141"/>
      <c r="H402" s="141"/>
      <c r="I402" s="141"/>
      <c r="J402" s="145">
        <v>0</v>
      </c>
      <c r="K402" s="164"/>
      <c r="L402" s="145"/>
      <c r="M402" s="145"/>
      <c r="N402" s="145"/>
      <c r="O402" s="145"/>
      <c r="P402" s="145">
        <f t="shared" si="188"/>
        <v>0</v>
      </c>
      <c r="Q402" s="141"/>
      <c r="R402" s="158"/>
      <c r="S402" s="141"/>
      <c r="T402" s="141"/>
      <c r="U402" s="141"/>
      <c r="V402" s="141"/>
      <c r="W402" s="141"/>
      <c r="X402" s="141"/>
      <c r="Y402" s="141"/>
      <c r="Z402" s="141"/>
      <c r="AA402" s="164"/>
      <c r="AB402" s="141"/>
      <c r="AC402" s="145"/>
      <c r="AD402" s="141"/>
      <c r="AE402" s="141"/>
      <c r="AF402" s="141"/>
      <c r="AG402" s="145"/>
    </row>
    <row r="403" spans="1:33" s="135" customFormat="1" ht="12.75" customHeight="1">
      <c r="A403" s="140">
        <v>283</v>
      </c>
      <c r="B403" s="143" t="s">
        <v>1020</v>
      </c>
      <c r="C403" s="143" t="s">
        <v>1020</v>
      </c>
      <c r="D403" s="141" t="s">
        <v>1021</v>
      </c>
      <c r="E403" s="140" t="s">
        <v>8</v>
      </c>
      <c r="F403" s="144">
        <v>36</v>
      </c>
      <c r="G403" s="145">
        <v>9.9960000000000004</v>
      </c>
      <c r="H403" s="1">
        <f t="shared" ref="H403" si="202">G403*(1-$H$3)</f>
        <v>9.9960000000000004</v>
      </c>
      <c r="I403" s="145"/>
      <c r="J403" s="145">
        <v>0.1275</v>
      </c>
      <c r="K403" s="164"/>
      <c r="L403" s="168"/>
      <c r="M403" s="168"/>
      <c r="N403" s="168"/>
      <c r="O403" s="168"/>
      <c r="P403" s="145">
        <f t="shared" si="188"/>
        <v>0</v>
      </c>
      <c r="Q403" s="145"/>
      <c r="R403" s="148">
        <f t="shared" si="190"/>
        <v>0</v>
      </c>
      <c r="S403" s="168"/>
      <c r="T403" s="168"/>
      <c r="U403" s="168"/>
      <c r="V403" s="145">
        <f t="shared" si="191"/>
        <v>0</v>
      </c>
      <c r="W403" s="145"/>
      <c r="X403" s="145">
        <f t="shared" si="192"/>
        <v>0</v>
      </c>
      <c r="Y403" s="145">
        <f t="shared" si="193"/>
        <v>0</v>
      </c>
      <c r="Z403" s="145">
        <f t="shared" si="194"/>
        <v>0</v>
      </c>
      <c r="AA403" s="164"/>
      <c r="AB403" s="145">
        <f t="shared" si="195"/>
        <v>0</v>
      </c>
      <c r="AC403" s="145">
        <f>R403*F403</f>
        <v>0</v>
      </c>
      <c r="AD403" s="145">
        <f>(S403+T403+U403)*F403</f>
        <v>0</v>
      </c>
      <c r="AE403" s="145">
        <f>X403*F403</f>
        <v>0</v>
      </c>
      <c r="AF403" s="145">
        <f>Y403*F403</f>
        <v>0</v>
      </c>
      <c r="AG403" s="145">
        <f t="shared" si="200"/>
        <v>0</v>
      </c>
    </row>
    <row r="404" spans="1:33" s="135" customFormat="1" ht="12.75" customHeight="1">
      <c r="A404" s="142" t="s">
        <v>202</v>
      </c>
      <c r="B404" s="137" t="s">
        <v>1022</v>
      </c>
      <c r="C404" s="143" t="s">
        <v>202</v>
      </c>
      <c r="D404" s="141" t="s">
        <v>1023</v>
      </c>
      <c r="E404" s="140" t="s">
        <v>202</v>
      </c>
      <c r="F404" s="141" t="s">
        <v>202</v>
      </c>
      <c r="G404" s="141"/>
      <c r="H404" s="141"/>
      <c r="I404" s="141"/>
      <c r="J404" s="145">
        <v>0</v>
      </c>
      <c r="K404" s="164"/>
      <c r="L404" s="145"/>
      <c r="M404" s="145"/>
      <c r="N404" s="145"/>
      <c r="O404" s="145"/>
      <c r="P404" s="145">
        <f t="shared" si="188"/>
        <v>0</v>
      </c>
      <c r="Q404" s="141"/>
      <c r="R404" s="141"/>
      <c r="S404" s="141"/>
      <c r="T404" s="141"/>
      <c r="U404" s="141"/>
      <c r="V404" s="141"/>
      <c r="W404" s="141"/>
      <c r="X404" s="141"/>
      <c r="Y404" s="141"/>
      <c r="Z404" s="141"/>
      <c r="AA404" s="164"/>
      <c r="AB404" s="141"/>
      <c r="AC404" s="145"/>
      <c r="AD404" s="141"/>
      <c r="AE404" s="141"/>
      <c r="AF404" s="141"/>
      <c r="AG404" s="145"/>
    </row>
    <row r="405" spans="1:33" s="135" customFormat="1" ht="12.75" customHeight="1">
      <c r="A405" s="140">
        <v>284</v>
      </c>
      <c r="B405" s="143" t="s">
        <v>1024</v>
      </c>
      <c r="C405" s="143" t="s">
        <v>1024</v>
      </c>
      <c r="D405" s="141" t="s">
        <v>1025</v>
      </c>
      <c r="E405" s="140" t="s">
        <v>4</v>
      </c>
      <c r="F405" s="144">
        <v>1</v>
      </c>
      <c r="G405" s="145">
        <v>128.23949999999999</v>
      </c>
      <c r="H405" s="1">
        <f t="shared" ref="H405:H406" si="203">G405*(1-$H$3)</f>
        <v>128.23949999999999</v>
      </c>
      <c r="I405" s="145"/>
      <c r="J405" s="145">
        <v>0.42499999999999999</v>
      </c>
      <c r="K405" s="164"/>
      <c r="L405" s="168"/>
      <c r="M405" s="168"/>
      <c r="N405" s="168"/>
      <c r="O405" s="168"/>
      <c r="P405" s="145">
        <f t="shared" si="188"/>
        <v>0</v>
      </c>
      <c r="Q405" s="145"/>
      <c r="R405" s="145">
        <f t="shared" si="190"/>
        <v>0</v>
      </c>
      <c r="S405" s="168"/>
      <c r="T405" s="168"/>
      <c r="U405" s="168"/>
      <c r="V405" s="145">
        <f t="shared" si="191"/>
        <v>0</v>
      </c>
      <c r="W405" s="145"/>
      <c r="X405" s="145">
        <f t="shared" si="192"/>
        <v>0</v>
      </c>
      <c r="Y405" s="145">
        <f t="shared" si="193"/>
        <v>0</v>
      </c>
      <c r="Z405" s="145">
        <f t="shared" si="194"/>
        <v>0</v>
      </c>
      <c r="AA405" s="164"/>
      <c r="AB405" s="145">
        <f t="shared" si="195"/>
        <v>0</v>
      </c>
      <c r="AC405" s="145">
        <f>R405*F405</f>
        <v>0</v>
      </c>
      <c r="AD405" s="145">
        <f>(S405+T405+U405)*F405</f>
        <v>0</v>
      </c>
      <c r="AE405" s="145">
        <f>X405*F405</f>
        <v>0</v>
      </c>
      <c r="AF405" s="145">
        <f>Y405*F405</f>
        <v>0</v>
      </c>
      <c r="AG405" s="145">
        <f t="shared" si="200"/>
        <v>0</v>
      </c>
    </row>
    <row r="406" spans="1:33" s="135" customFormat="1" ht="12.75" customHeight="1">
      <c r="A406" s="140">
        <v>285</v>
      </c>
      <c r="B406" s="143" t="s">
        <v>1026</v>
      </c>
      <c r="C406" s="143" t="s">
        <v>1026</v>
      </c>
      <c r="D406" s="141" t="s">
        <v>1027</v>
      </c>
      <c r="E406" s="140" t="s">
        <v>4</v>
      </c>
      <c r="F406" s="144">
        <v>1</v>
      </c>
      <c r="G406" s="145">
        <v>323.73099999999999</v>
      </c>
      <c r="H406" s="1">
        <f t="shared" si="203"/>
        <v>323.73099999999999</v>
      </c>
      <c r="I406" s="145"/>
      <c r="J406" s="145">
        <v>0.85</v>
      </c>
      <c r="K406" s="164"/>
      <c r="L406" s="168"/>
      <c r="M406" s="168"/>
      <c r="N406" s="168"/>
      <c r="O406" s="168"/>
      <c r="P406" s="145">
        <f t="shared" si="188"/>
        <v>0</v>
      </c>
      <c r="Q406" s="145"/>
      <c r="R406" s="145">
        <f t="shared" si="190"/>
        <v>0</v>
      </c>
      <c r="S406" s="168"/>
      <c r="T406" s="168"/>
      <c r="U406" s="168"/>
      <c r="V406" s="145">
        <f t="shared" si="191"/>
        <v>0</v>
      </c>
      <c r="W406" s="145"/>
      <c r="X406" s="145">
        <f t="shared" si="192"/>
        <v>0</v>
      </c>
      <c r="Y406" s="145">
        <f t="shared" si="193"/>
        <v>0</v>
      </c>
      <c r="Z406" s="145">
        <f t="shared" si="194"/>
        <v>0</v>
      </c>
      <c r="AA406" s="164"/>
      <c r="AB406" s="145">
        <f t="shared" si="195"/>
        <v>0</v>
      </c>
      <c r="AC406" s="145">
        <f>R406*F406</f>
        <v>0</v>
      </c>
      <c r="AD406" s="145">
        <f>(S406+T406+U406)*F406</f>
        <v>0</v>
      </c>
      <c r="AE406" s="145">
        <f>X406*F406</f>
        <v>0</v>
      </c>
      <c r="AF406" s="145">
        <f>Y406*F406</f>
        <v>0</v>
      </c>
      <c r="AG406" s="145">
        <f t="shared" si="200"/>
        <v>0</v>
      </c>
    </row>
    <row r="407" spans="1:33" s="135" customFormat="1" ht="12.75" customHeight="1">
      <c r="A407" s="142" t="s">
        <v>202</v>
      </c>
      <c r="B407" s="137" t="s">
        <v>1028</v>
      </c>
      <c r="C407" s="143" t="s">
        <v>202</v>
      </c>
      <c r="D407" s="139" t="s">
        <v>1029</v>
      </c>
      <c r="E407" s="140" t="s">
        <v>202</v>
      </c>
      <c r="F407" s="141" t="s">
        <v>202</v>
      </c>
      <c r="G407" s="141"/>
      <c r="H407" s="141"/>
      <c r="I407" s="141"/>
      <c r="J407" s="145">
        <v>0</v>
      </c>
      <c r="K407" s="164"/>
      <c r="L407" s="145"/>
      <c r="M407" s="145"/>
      <c r="N407" s="145"/>
      <c r="O407" s="145"/>
      <c r="P407" s="145">
        <f t="shared" si="188"/>
        <v>0</v>
      </c>
      <c r="Q407" s="141"/>
      <c r="R407" s="141"/>
      <c r="S407" s="141"/>
      <c r="T407" s="141"/>
      <c r="U407" s="141"/>
      <c r="V407" s="141"/>
      <c r="W407" s="141"/>
      <c r="X407" s="141"/>
      <c r="Y407" s="141"/>
      <c r="Z407" s="141"/>
      <c r="AA407" s="164"/>
      <c r="AB407" s="141"/>
      <c r="AC407" s="145"/>
      <c r="AD407" s="141"/>
      <c r="AE407" s="141"/>
      <c r="AF407" s="141"/>
      <c r="AG407" s="145"/>
    </row>
    <row r="408" spans="1:33" s="135" customFormat="1" ht="12.75" customHeight="1">
      <c r="A408" s="140">
        <v>286</v>
      </c>
      <c r="B408" s="143" t="s">
        <v>1030</v>
      </c>
      <c r="C408" s="143" t="s">
        <v>1030</v>
      </c>
      <c r="D408" s="141" t="s">
        <v>1031</v>
      </c>
      <c r="E408" s="140" t="s">
        <v>8</v>
      </c>
      <c r="F408" s="144">
        <v>40</v>
      </c>
      <c r="G408" s="145">
        <v>8.9079999999999995</v>
      </c>
      <c r="H408" s="1">
        <f t="shared" ref="H408:H410" si="204">G408*(1-$H$3)</f>
        <v>8.9079999999999995</v>
      </c>
      <c r="I408" s="145"/>
      <c r="J408" s="145">
        <v>0.18708499999999997</v>
      </c>
      <c r="K408" s="164"/>
      <c r="L408" s="168"/>
      <c r="M408" s="168"/>
      <c r="N408" s="168"/>
      <c r="O408" s="168"/>
      <c r="P408" s="145">
        <f t="shared" si="188"/>
        <v>0</v>
      </c>
      <c r="Q408" s="145"/>
      <c r="R408" s="145">
        <f t="shared" si="190"/>
        <v>0</v>
      </c>
      <c r="S408" s="168"/>
      <c r="T408" s="168"/>
      <c r="U408" s="168"/>
      <c r="V408" s="145">
        <f t="shared" si="191"/>
        <v>0</v>
      </c>
      <c r="W408" s="145"/>
      <c r="X408" s="145">
        <f t="shared" si="192"/>
        <v>0</v>
      </c>
      <c r="Y408" s="145">
        <f t="shared" si="193"/>
        <v>0</v>
      </c>
      <c r="Z408" s="145">
        <f t="shared" si="194"/>
        <v>0</v>
      </c>
      <c r="AA408" s="164"/>
      <c r="AB408" s="145">
        <f t="shared" si="195"/>
        <v>0</v>
      </c>
      <c r="AC408" s="145">
        <f>R408*F408</f>
        <v>0</v>
      </c>
      <c r="AD408" s="145">
        <f>(S408+T408+U408)*F408</f>
        <v>0</v>
      </c>
      <c r="AE408" s="145">
        <f>X408*F408</f>
        <v>0</v>
      </c>
      <c r="AF408" s="145">
        <f>Y408*F408</f>
        <v>0</v>
      </c>
      <c r="AG408" s="145">
        <f t="shared" si="200"/>
        <v>0</v>
      </c>
    </row>
    <row r="409" spans="1:33" s="135" customFormat="1" ht="12.75" customHeight="1">
      <c r="A409" s="140">
        <v>287</v>
      </c>
      <c r="B409" s="143" t="s">
        <v>1032</v>
      </c>
      <c r="C409" s="143" t="s">
        <v>1032</v>
      </c>
      <c r="D409" s="141" t="s">
        <v>1033</v>
      </c>
      <c r="E409" s="140" t="s">
        <v>8</v>
      </c>
      <c r="F409" s="144">
        <v>15</v>
      </c>
      <c r="G409" s="145">
        <v>24.956</v>
      </c>
      <c r="H409" s="1">
        <f t="shared" si="204"/>
        <v>24.956</v>
      </c>
      <c r="I409" s="145"/>
      <c r="J409" s="145">
        <v>0.23800000000000002</v>
      </c>
      <c r="K409" s="164"/>
      <c r="L409" s="168"/>
      <c r="M409" s="168"/>
      <c r="N409" s="168"/>
      <c r="O409" s="168"/>
      <c r="P409" s="145">
        <f t="shared" si="188"/>
        <v>0</v>
      </c>
      <c r="Q409" s="145"/>
      <c r="R409" s="145">
        <f t="shared" si="190"/>
        <v>0</v>
      </c>
      <c r="S409" s="168"/>
      <c r="T409" s="168"/>
      <c r="U409" s="168"/>
      <c r="V409" s="145">
        <f t="shared" si="191"/>
        <v>0</v>
      </c>
      <c r="W409" s="145"/>
      <c r="X409" s="145">
        <f t="shared" si="192"/>
        <v>0</v>
      </c>
      <c r="Y409" s="145">
        <f t="shared" si="193"/>
        <v>0</v>
      </c>
      <c r="Z409" s="145">
        <f t="shared" si="194"/>
        <v>0</v>
      </c>
      <c r="AA409" s="164"/>
      <c r="AB409" s="145">
        <f t="shared" si="195"/>
        <v>0</v>
      </c>
      <c r="AC409" s="145">
        <f>R409*F409</f>
        <v>0</v>
      </c>
      <c r="AD409" s="145">
        <f>(S409+T409+U409)*F409</f>
        <v>0</v>
      </c>
      <c r="AE409" s="145">
        <f>X409*F409</f>
        <v>0</v>
      </c>
      <c r="AF409" s="145">
        <f>Y409*F409</f>
        <v>0</v>
      </c>
      <c r="AG409" s="145">
        <f t="shared" si="200"/>
        <v>0</v>
      </c>
    </row>
    <row r="410" spans="1:33" s="135" customFormat="1" ht="12.75" customHeight="1">
      <c r="A410" s="140">
        <v>288</v>
      </c>
      <c r="B410" s="143" t="s">
        <v>1034</v>
      </c>
      <c r="C410" s="143" t="s">
        <v>1034</v>
      </c>
      <c r="D410" s="141" t="s">
        <v>1035</v>
      </c>
      <c r="E410" s="140" t="s">
        <v>8</v>
      </c>
      <c r="F410" s="144">
        <v>35</v>
      </c>
      <c r="G410" s="145">
        <v>52.326000000000001</v>
      </c>
      <c r="H410" s="1">
        <f t="shared" si="204"/>
        <v>52.326000000000001</v>
      </c>
      <c r="I410" s="145"/>
      <c r="J410" s="145">
        <v>0.17</v>
      </c>
      <c r="K410" s="164"/>
      <c r="L410" s="168"/>
      <c r="M410" s="168"/>
      <c r="N410" s="168"/>
      <c r="O410" s="168"/>
      <c r="P410" s="145">
        <f t="shared" si="188"/>
        <v>0</v>
      </c>
      <c r="Q410" s="145"/>
      <c r="R410" s="145">
        <f t="shared" si="190"/>
        <v>0</v>
      </c>
      <c r="S410" s="168"/>
      <c r="T410" s="168"/>
      <c r="U410" s="168"/>
      <c r="V410" s="145">
        <f t="shared" si="191"/>
        <v>0</v>
      </c>
      <c r="W410" s="145"/>
      <c r="X410" s="145">
        <f t="shared" si="192"/>
        <v>0</v>
      </c>
      <c r="Y410" s="145">
        <f t="shared" si="193"/>
        <v>0</v>
      </c>
      <c r="Z410" s="145">
        <f t="shared" si="194"/>
        <v>0</v>
      </c>
      <c r="AA410" s="164"/>
      <c r="AB410" s="145">
        <f t="shared" si="195"/>
        <v>0</v>
      </c>
      <c r="AC410" s="145">
        <f>R410*F410</f>
        <v>0</v>
      </c>
      <c r="AD410" s="145">
        <f>(S410+T410+U410)*F410</f>
        <v>0</v>
      </c>
      <c r="AE410" s="145">
        <f>X410*F410</f>
        <v>0</v>
      </c>
      <c r="AF410" s="145">
        <f>Y410*F410</f>
        <v>0</v>
      </c>
      <c r="AG410" s="145">
        <f t="shared" si="200"/>
        <v>0</v>
      </c>
    </row>
    <row r="411" spans="1:33" s="135" customFormat="1" ht="12.75" customHeight="1">
      <c r="A411" s="142" t="s">
        <v>202</v>
      </c>
      <c r="B411" s="137" t="s">
        <v>1036</v>
      </c>
      <c r="C411" s="143" t="s">
        <v>202</v>
      </c>
      <c r="D411" s="139" t="s">
        <v>1037</v>
      </c>
      <c r="E411" s="140" t="s">
        <v>202</v>
      </c>
      <c r="F411" s="141" t="s">
        <v>202</v>
      </c>
      <c r="G411" s="141"/>
      <c r="H411" s="141"/>
      <c r="I411" s="141"/>
      <c r="J411" s="145">
        <v>0</v>
      </c>
      <c r="K411" s="164"/>
      <c r="L411" s="145"/>
      <c r="M411" s="145"/>
      <c r="N411" s="145"/>
      <c r="O411" s="145"/>
      <c r="P411" s="145">
        <f t="shared" si="188"/>
        <v>0</v>
      </c>
      <c r="Q411" s="141"/>
      <c r="R411" s="141"/>
      <c r="S411" s="141"/>
      <c r="T411" s="141"/>
      <c r="U411" s="141"/>
      <c r="V411" s="141"/>
      <c r="W411" s="141"/>
      <c r="X411" s="141"/>
      <c r="Y411" s="141"/>
      <c r="Z411" s="141"/>
      <c r="AA411" s="164"/>
      <c r="AB411" s="141"/>
      <c r="AC411" s="145"/>
      <c r="AD411" s="141"/>
      <c r="AE411" s="141"/>
      <c r="AF411" s="141"/>
      <c r="AG411" s="145"/>
    </row>
    <row r="412" spans="1:33" s="135" customFormat="1" ht="12.75" customHeight="1">
      <c r="A412" s="140">
        <v>289</v>
      </c>
      <c r="B412" s="143" t="s">
        <v>1038</v>
      </c>
      <c r="C412" s="143" t="s">
        <v>1038</v>
      </c>
      <c r="D412" s="141" t="s">
        <v>1039</v>
      </c>
      <c r="E412" s="140" t="s">
        <v>8</v>
      </c>
      <c r="F412" s="144">
        <v>40</v>
      </c>
      <c r="G412" s="145">
        <v>10.990499999999999</v>
      </c>
      <c r="H412" s="1">
        <f t="shared" ref="H412:H413" si="205">G412*(1-$H$3)</f>
        <v>10.990499999999999</v>
      </c>
      <c r="I412" s="145"/>
      <c r="J412" s="145">
        <v>0.153</v>
      </c>
      <c r="K412" s="164"/>
      <c r="L412" s="168"/>
      <c r="M412" s="168"/>
      <c r="N412" s="168"/>
      <c r="O412" s="168"/>
      <c r="P412" s="145">
        <f t="shared" si="188"/>
        <v>0</v>
      </c>
      <c r="Q412" s="145"/>
      <c r="R412" s="145">
        <f t="shared" si="190"/>
        <v>0</v>
      </c>
      <c r="S412" s="168"/>
      <c r="T412" s="168"/>
      <c r="U412" s="168"/>
      <c r="V412" s="145">
        <f t="shared" si="191"/>
        <v>0</v>
      </c>
      <c r="W412" s="145"/>
      <c r="X412" s="145">
        <f t="shared" si="192"/>
        <v>0</v>
      </c>
      <c r="Y412" s="145">
        <f t="shared" si="193"/>
        <v>0</v>
      </c>
      <c r="Z412" s="145">
        <f t="shared" si="194"/>
        <v>0</v>
      </c>
      <c r="AA412" s="164"/>
      <c r="AB412" s="145">
        <f t="shared" si="195"/>
        <v>0</v>
      </c>
      <c r="AC412" s="145">
        <f>R412*F412</f>
        <v>0</v>
      </c>
      <c r="AD412" s="145">
        <f>(S412+T412+U412)*F412</f>
        <v>0</v>
      </c>
      <c r="AE412" s="145">
        <f>X412*F412</f>
        <v>0</v>
      </c>
      <c r="AF412" s="145">
        <f>Y412*F412</f>
        <v>0</v>
      </c>
      <c r="AG412" s="145">
        <f t="shared" si="200"/>
        <v>0</v>
      </c>
    </row>
    <row r="413" spans="1:33" s="135" customFormat="1" ht="12.75" customHeight="1">
      <c r="A413" s="140">
        <v>290</v>
      </c>
      <c r="B413" s="143" t="s">
        <v>1040</v>
      </c>
      <c r="C413" s="143" t="s">
        <v>1040</v>
      </c>
      <c r="D413" s="141" t="s">
        <v>1041</v>
      </c>
      <c r="E413" s="140" t="s">
        <v>8</v>
      </c>
      <c r="F413" s="144">
        <v>25</v>
      </c>
      <c r="G413" s="145">
        <v>20.994999999999997</v>
      </c>
      <c r="H413" s="1">
        <f t="shared" si="205"/>
        <v>20.994999999999997</v>
      </c>
      <c r="I413" s="145"/>
      <c r="J413" s="145">
        <v>0.153</v>
      </c>
      <c r="K413" s="164"/>
      <c r="L413" s="168"/>
      <c r="M413" s="168"/>
      <c r="N413" s="168"/>
      <c r="O413" s="168"/>
      <c r="P413" s="145">
        <f t="shared" si="188"/>
        <v>0</v>
      </c>
      <c r="Q413" s="145"/>
      <c r="R413" s="145">
        <f t="shared" si="190"/>
        <v>0</v>
      </c>
      <c r="S413" s="168"/>
      <c r="T413" s="168"/>
      <c r="U413" s="168"/>
      <c r="V413" s="145">
        <f t="shared" si="191"/>
        <v>0</v>
      </c>
      <c r="W413" s="145"/>
      <c r="X413" s="145">
        <f t="shared" si="192"/>
        <v>0</v>
      </c>
      <c r="Y413" s="145">
        <f t="shared" si="193"/>
        <v>0</v>
      </c>
      <c r="Z413" s="145">
        <f t="shared" si="194"/>
        <v>0</v>
      </c>
      <c r="AA413" s="164"/>
      <c r="AB413" s="145">
        <f t="shared" si="195"/>
        <v>0</v>
      </c>
      <c r="AC413" s="145">
        <f>R413*F413</f>
        <v>0</v>
      </c>
      <c r="AD413" s="145">
        <f>(S413+T413+U413)*F413</f>
        <v>0</v>
      </c>
      <c r="AE413" s="145">
        <f>X413*F413</f>
        <v>0</v>
      </c>
      <c r="AF413" s="145">
        <f>Y413*F413</f>
        <v>0</v>
      </c>
      <c r="AG413" s="145">
        <f t="shared" si="200"/>
        <v>0</v>
      </c>
    </row>
    <row r="414" spans="1:33" s="135" customFormat="1" ht="12.75" customHeight="1">
      <c r="A414" s="142" t="s">
        <v>202</v>
      </c>
      <c r="B414" s="137" t="s">
        <v>34</v>
      </c>
      <c r="C414" s="143" t="s">
        <v>202</v>
      </c>
      <c r="D414" s="141" t="s">
        <v>1042</v>
      </c>
      <c r="E414" s="140" t="s">
        <v>202</v>
      </c>
      <c r="F414" s="141" t="s">
        <v>202</v>
      </c>
      <c r="G414" s="141"/>
      <c r="H414" s="141"/>
      <c r="I414" s="141"/>
      <c r="J414" s="145">
        <v>0</v>
      </c>
      <c r="K414" s="164"/>
      <c r="L414" s="145"/>
      <c r="M414" s="145"/>
      <c r="N414" s="145"/>
      <c r="O414" s="145"/>
      <c r="P414" s="145">
        <f t="shared" si="188"/>
        <v>0</v>
      </c>
      <c r="Q414" s="141"/>
      <c r="R414" s="141"/>
      <c r="S414" s="141"/>
      <c r="T414" s="141"/>
      <c r="U414" s="141"/>
      <c r="V414" s="141"/>
      <c r="W414" s="141"/>
      <c r="X414" s="141"/>
      <c r="Y414" s="141"/>
      <c r="Z414" s="141"/>
      <c r="AA414" s="164"/>
      <c r="AB414" s="141"/>
      <c r="AC414" s="145"/>
      <c r="AD414" s="141"/>
      <c r="AE414" s="141"/>
      <c r="AF414" s="141"/>
      <c r="AG414" s="145"/>
    </row>
    <row r="415" spans="1:33" s="135" customFormat="1" ht="12.75" customHeight="1">
      <c r="A415" s="140">
        <v>291</v>
      </c>
      <c r="B415" s="143" t="s">
        <v>35</v>
      </c>
      <c r="C415" s="143" t="s">
        <v>1043</v>
      </c>
      <c r="D415" s="141" t="s">
        <v>184</v>
      </c>
      <c r="E415" s="140" t="s">
        <v>8</v>
      </c>
      <c r="F415" s="144">
        <v>400</v>
      </c>
      <c r="G415" s="145">
        <v>1.4364999999999999</v>
      </c>
      <c r="H415" s="1">
        <f t="shared" ref="H415" si="206">G415*(1-$H$3)</f>
        <v>1.4364999999999999</v>
      </c>
      <c r="I415" s="145"/>
      <c r="J415" s="145">
        <v>2.5499999999999998E-2</v>
      </c>
      <c r="K415" s="164"/>
      <c r="L415" s="168"/>
      <c r="M415" s="168"/>
      <c r="N415" s="168"/>
      <c r="O415" s="168"/>
      <c r="P415" s="145">
        <f t="shared" si="188"/>
        <v>0</v>
      </c>
      <c r="Q415" s="145"/>
      <c r="R415" s="145">
        <f t="shared" si="190"/>
        <v>0</v>
      </c>
      <c r="S415" s="168"/>
      <c r="T415" s="168"/>
      <c r="U415" s="168"/>
      <c r="V415" s="145">
        <f t="shared" si="191"/>
        <v>0</v>
      </c>
      <c r="W415" s="145"/>
      <c r="X415" s="145">
        <f t="shared" si="192"/>
        <v>0</v>
      </c>
      <c r="Y415" s="145">
        <f t="shared" si="193"/>
        <v>0</v>
      </c>
      <c r="Z415" s="145">
        <f t="shared" si="194"/>
        <v>0</v>
      </c>
      <c r="AA415" s="164"/>
      <c r="AB415" s="145">
        <f t="shared" si="195"/>
        <v>0</v>
      </c>
      <c r="AC415" s="145">
        <f>R415*F415</f>
        <v>0</v>
      </c>
      <c r="AD415" s="145">
        <f>(S415+T415+U415)*F415</f>
        <v>0</v>
      </c>
      <c r="AE415" s="145">
        <f>X415*F415</f>
        <v>0</v>
      </c>
      <c r="AF415" s="145">
        <f>Y415*F415</f>
        <v>0</v>
      </c>
      <c r="AG415" s="145">
        <f t="shared" si="200"/>
        <v>0</v>
      </c>
    </row>
    <row r="416" spans="1:33" s="135" customFormat="1" ht="12.75" customHeight="1">
      <c r="A416" s="142" t="s">
        <v>202</v>
      </c>
      <c r="B416" s="137" t="s">
        <v>20</v>
      </c>
      <c r="C416" s="143" t="s">
        <v>202</v>
      </c>
      <c r="D416" s="139" t="s">
        <v>1044</v>
      </c>
      <c r="E416" s="140" t="s">
        <v>202</v>
      </c>
      <c r="F416" s="141" t="s">
        <v>202</v>
      </c>
      <c r="G416" s="141"/>
      <c r="H416" s="141"/>
      <c r="I416" s="141"/>
      <c r="J416" s="145">
        <v>0</v>
      </c>
      <c r="K416" s="164"/>
      <c r="L416" s="145"/>
      <c r="M416" s="145"/>
      <c r="N416" s="145"/>
      <c r="O416" s="145"/>
      <c r="P416" s="145">
        <f t="shared" si="188"/>
        <v>0</v>
      </c>
      <c r="Q416" s="141"/>
      <c r="R416" s="141"/>
      <c r="S416" s="141"/>
      <c r="T416" s="141"/>
      <c r="U416" s="141"/>
      <c r="V416" s="141"/>
      <c r="W416" s="141"/>
      <c r="X416" s="141"/>
      <c r="Y416" s="141"/>
      <c r="Z416" s="141"/>
      <c r="AA416" s="164"/>
      <c r="AB416" s="141"/>
      <c r="AC416" s="145"/>
      <c r="AD416" s="141"/>
      <c r="AE416" s="141"/>
      <c r="AF416" s="141"/>
      <c r="AG416" s="145"/>
    </row>
    <row r="417" spans="1:33" s="135" customFormat="1" ht="12.75" customHeight="1">
      <c r="A417" s="142" t="s">
        <v>202</v>
      </c>
      <c r="B417" s="137" t="s">
        <v>20</v>
      </c>
      <c r="C417" s="143" t="s">
        <v>202</v>
      </c>
      <c r="D417" s="139" t="s">
        <v>1044</v>
      </c>
      <c r="E417" s="140" t="s">
        <v>202</v>
      </c>
      <c r="F417" s="141" t="s">
        <v>202</v>
      </c>
      <c r="G417" s="141"/>
      <c r="H417" s="141"/>
      <c r="I417" s="141"/>
      <c r="J417" s="145">
        <v>0</v>
      </c>
      <c r="K417" s="164"/>
      <c r="L417" s="145"/>
      <c r="M417" s="145"/>
      <c r="N417" s="145"/>
      <c r="O417" s="145"/>
      <c r="P417" s="145">
        <f t="shared" si="188"/>
        <v>0</v>
      </c>
      <c r="Q417" s="141"/>
      <c r="R417" s="141"/>
      <c r="S417" s="141"/>
      <c r="T417" s="141"/>
      <c r="U417" s="141"/>
      <c r="V417" s="141"/>
      <c r="W417" s="141"/>
      <c r="X417" s="141"/>
      <c r="Y417" s="141"/>
      <c r="Z417" s="141"/>
      <c r="AA417" s="164"/>
      <c r="AB417" s="141"/>
      <c r="AC417" s="145"/>
      <c r="AD417" s="141"/>
      <c r="AE417" s="141"/>
      <c r="AF417" s="141"/>
      <c r="AG417" s="145"/>
    </row>
    <row r="418" spans="1:33" s="135" customFormat="1" ht="12.75" customHeight="1">
      <c r="A418" s="140">
        <v>292</v>
      </c>
      <c r="B418" s="143" t="s">
        <v>21</v>
      </c>
      <c r="C418" s="143" t="s">
        <v>21</v>
      </c>
      <c r="D418" s="141" t="s">
        <v>1045</v>
      </c>
      <c r="E418" s="140" t="s">
        <v>3</v>
      </c>
      <c r="F418" s="144">
        <v>21</v>
      </c>
      <c r="G418" s="145">
        <v>83.03649999999999</v>
      </c>
      <c r="H418" s="1">
        <f t="shared" ref="H418:H419" si="207">G418*(1-$H$3)</f>
        <v>83.03649999999999</v>
      </c>
      <c r="I418" s="145"/>
      <c r="J418" s="145">
        <v>0.34016999999999997</v>
      </c>
      <c r="K418" s="164"/>
      <c r="L418" s="168"/>
      <c r="M418" s="168"/>
      <c r="N418" s="168"/>
      <c r="O418" s="168"/>
      <c r="P418" s="145">
        <f t="shared" si="188"/>
        <v>0</v>
      </c>
      <c r="Q418" s="145"/>
      <c r="R418" s="145">
        <f t="shared" si="190"/>
        <v>0</v>
      </c>
      <c r="S418" s="168"/>
      <c r="T418" s="168"/>
      <c r="U418" s="168"/>
      <c r="V418" s="145">
        <f t="shared" si="191"/>
        <v>0</v>
      </c>
      <c r="W418" s="145"/>
      <c r="X418" s="145">
        <f t="shared" si="192"/>
        <v>0</v>
      </c>
      <c r="Y418" s="145">
        <f t="shared" si="193"/>
        <v>0</v>
      </c>
      <c r="Z418" s="145">
        <f t="shared" si="194"/>
        <v>0</v>
      </c>
      <c r="AA418" s="164"/>
      <c r="AB418" s="145">
        <f t="shared" si="195"/>
        <v>0</v>
      </c>
      <c r="AC418" s="145">
        <f>R418*F418</f>
        <v>0</v>
      </c>
      <c r="AD418" s="145">
        <f>(S418+T418+U418)*F418</f>
        <v>0</v>
      </c>
      <c r="AE418" s="145">
        <f>X418*F418</f>
        <v>0</v>
      </c>
      <c r="AF418" s="145">
        <f>Y418*F418</f>
        <v>0</v>
      </c>
      <c r="AG418" s="145">
        <f t="shared" si="200"/>
        <v>0</v>
      </c>
    </row>
    <row r="419" spans="1:33" s="135" customFormat="1" ht="12.75" customHeight="1">
      <c r="A419" s="140">
        <v>293</v>
      </c>
      <c r="B419" s="143" t="s">
        <v>1046</v>
      </c>
      <c r="C419" s="143" t="s">
        <v>1047</v>
      </c>
      <c r="D419" s="141" t="s">
        <v>1048</v>
      </c>
      <c r="E419" s="140" t="s">
        <v>3</v>
      </c>
      <c r="F419" s="144">
        <v>210</v>
      </c>
      <c r="G419" s="145">
        <v>95.514499999999998</v>
      </c>
      <c r="H419" s="1">
        <f t="shared" si="207"/>
        <v>95.514499999999998</v>
      </c>
      <c r="I419" s="145"/>
      <c r="J419" s="145">
        <v>0.34016999999999997</v>
      </c>
      <c r="K419" s="164"/>
      <c r="L419" s="168"/>
      <c r="M419" s="168"/>
      <c r="N419" s="168"/>
      <c r="O419" s="168"/>
      <c r="P419" s="145">
        <f t="shared" si="188"/>
        <v>0</v>
      </c>
      <c r="Q419" s="145"/>
      <c r="R419" s="145">
        <f t="shared" si="190"/>
        <v>0</v>
      </c>
      <c r="S419" s="168"/>
      <c r="T419" s="168"/>
      <c r="U419" s="168"/>
      <c r="V419" s="145">
        <f t="shared" si="191"/>
        <v>0</v>
      </c>
      <c r="W419" s="145"/>
      <c r="X419" s="145">
        <f t="shared" si="192"/>
        <v>0</v>
      </c>
      <c r="Y419" s="145">
        <f t="shared" si="193"/>
        <v>0</v>
      </c>
      <c r="Z419" s="145">
        <f t="shared" si="194"/>
        <v>0</v>
      </c>
      <c r="AA419" s="164"/>
      <c r="AB419" s="145">
        <f t="shared" si="195"/>
        <v>0</v>
      </c>
      <c r="AC419" s="145">
        <f>R419*F419</f>
        <v>0</v>
      </c>
      <c r="AD419" s="145">
        <f>(S419+T419+U419)*F419</f>
        <v>0</v>
      </c>
      <c r="AE419" s="145">
        <f>X419*F419</f>
        <v>0</v>
      </c>
      <c r="AF419" s="145">
        <f>Y419*F419</f>
        <v>0</v>
      </c>
      <c r="AG419" s="145">
        <f t="shared" si="200"/>
        <v>0</v>
      </c>
    </row>
    <row r="420" spans="1:33" s="135" customFormat="1" ht="12.75" customHeight="1">
      <c r="A420" s="142" t="s">
        <v>202</v>
      </c>
      <c r="B420" s="137" t="s">
        <v>25</v>
      </c>
      <c r="C420" s="143" t="s">
        <v>202</v>
      </c>
      <c r="D420" s="141" t="s">
        <v>1049</v>
      </c>
      <c r="E420" s="140" t="s">
        <v>202</v>
      </c>
      <c r="F420" s="141" t="s">
        <v>202</v>
      </c>
      <c r="G420" s="141"/>
      <c r="H420" s="141"/>
      <c r="I420" s="141"/>
      <c r="J420" s="145">
        <v>0</v>
      </c>
      <c r="K420" s="164"/>
      <c r="L420" s="145"/>
      <c r="M420" s="145"/>
      <c r="N420" s="145"/>
      <c r="O420" s="145"/>
      <c r="P420" s="145">
        <f t="shared" si="188"/>
        <v>0</v>
      </c>
      <c r="Q420" s="141"/>
      <c r="R420" s="141"/>
      <c r="S420" s="141"/>
      <c r="T420" s="141"/>
      <c r="U420" s="141"/>
      <c r="V420" s="141"/>
      <c r="W420" s="141"/>
      <c r="X420" s="141"/>
      <c r="Y420" s="141"/>
      <c r="Z420" s="141"/>
      <c r="AA420" s="164"/>
      <c r="AB420" s="141"/>
      <c r="AC420" s="145"/>
      <c r="AD420" s="141"/>
      <c r="AE420" s="141"/>
      <c r="AF420" s="141"/>
      <c r="AG420" s="145"/>
    </row>
    <row r="421" spans="1:33" s="135" customFormat="1" ht="12.75" customHeight="1">
      <c r="A421" s="140">
        <v>294</v>
      </c>
      <c r="B421" s="143" t="s">
        <v>36</v>
      </c>
      <c r="C421" s="143" t="s">
        <v>36</v>
      </c>
      <c r="D421" s="141" t="s">
        <v>1050</v>
      </c>
      <c r="E421" s="140" t="s">
        <v>4</v>
      </c>
      <c r="F421" s="144">
        <v>3</v>
      </c>
      <c r="G421" s="145">
        <v>14.228999999999997</v>
      </c>
      <c r="H421" s="1">
        <f t="shared" ref="H421:H425" si="208">G421*(1-$H$3)</f>
        <v>14.228999999999997</v>
      </c>
      <c r="I421" s="145"/>
      <c r="J421" s="145">
        <v>0.34016999999999997</v>
      </c>
      <c r="K421" s="164"/>
      <c r="L421" s="168"/>
      <c r="M421" s="168"/>
      <c r="N421" s="168"/>
      <c r="O421" s="168"/>
      <c r="P421" s="145">
        <f t="shared" si="188"/>
        <v>0</v>
      </c>
      <c r="Q421" s="145"/>
      <c r="R421" s="145">
        <f t="shared" si="190"/>
        <v>0</v>
      </c>
      <c r="S421" s="168"/>
      <c r="T421" s="168"/>
      <c r="U421" s="168"/>
      <c r="V421" s="145">
        <f t="shared" si="191"/>
        <v>0</v>
      </c>
      <c r="W421" s="145"/>
      <c r="X421" s="145">
        <f t="shared" si="192"/>
        <v>0</v>
      </c>
      <c r="Y421" s="145">
        <f t="shared" si="193"/>
        <v>0</v>
      </c>
      <c r="Z421" s="145">
        <f t="shared" si="194"/>
        <v>0</v>
      </c>
      <c r="AA421" s="164"/>
      <c r="AB421" s="145">
        <f t="shared" si="195"/>
        <v>0</v>
      </c>
      <c r="AC421" s="145">
        <f>R421*F421</f>
        <v>0</v>
      </c>
      <c r="AD421" s="145">
        <f>(S421+T421+U421)*F421</f>
        <v>0</v>
      </c>
      <c r="AE421" s="145">
        <f>X421*F421</f>
        <v>0</v>
      </c>
      <c r="AF421" s="145">
        <f>Y421*F421</f>
        <v>0</v>
      </c>
      <c r="AG421" s="145">
        <f t="shared" si="200"/>
        <v>0</v>
      </c>
    </row>
    <row r="422" spans="1:33" s="135" customFormat="1" ht="12.75" customHeight="1">
      <c r="A422" s="140">
        <v>295</v>
      </c>
      <c r="B422" s="143" t="s">
        <v>26</v>
      </c>
      <c r="C422" s="143" t="s">
        <v>26</v>
      </c>
      <c r="D422" s="141" t="s">
        <v>1051</v>
      </c>
      <c r="E422" s="140" t="s">
        <v>4</v>
      </c>
      <c r="F422" s="144">
        <v>12</v>
      </c>
      <c r="G422" s="145">
        <v>16.507000000000001</v>
      </c>
      <c r="H422" s="1">
        <f t="shared" si="208"/>
        <v>16.507000000000001</v>
      </c>
      <c r="I422" s="145"/>
      <c r="J422" s="145">
        <v>0.34016999999999997</v>
      </c>
      <c r="K422" s="164"/>
      <c r="L422" s="168"/>
      <c r="M422" s="168"/>
      <c r="N422" s="168"/>
      <c r="O422" s="168"/>
      <c r="P422" s="145">
        <f t="shared" si="188"/>
        <v>0</v>
      </c>
      <c r="Q422" s="145"/>
      <c r="R422" s="145">
        <f t="shared" si="190"/>
        <v>0</v>
      </c>
      <c r="S422" s="168"/>
      <c r="T422" s="168"/>
      <c r="U422" s="168"/>
      <c r="V422" s="145">
        <f t="shared" si="191"/>
        <v>0</v>
      </c>
      <c r="W422" s="145"/>
      <c r="X422" s="145">
        <f t="shared" si="192"/>
        <v>0</v>
      </c>
      <c r="Y422" s="145">
        <f t="shared" si="193"/>
        <v>0</v>
      </c>
      <c r="Z422" s="145">
        <f t="shared" si="194"/>
        <v>0</v>
      </c>
      <c r="AA422" s="164"/>
      <c r="AB422" s="145">
        <f t="shared" si="195"/>
        <v>0</v>
      </c>
      <c r="AC422" s="145">
        <f>R422*F422</f>
        <v>0</v>
      </c>
      <c r="AD422" s="145">
        <f>(S422+T422+U422)*F422</f>
        <v>0</v>
      </c>
      <c r="AE422" s="145">
        <f>X422*F422</f>
        <v>0</v>
      </c>
      <c r="AF422" s="145">
        <f>Y422*F422</f>
        <v>0</v>
      </c>
      <c r="AG422" s="145">
        <f t="shared" si="200"/>
        <v>0</v>
      </c>
    </row>
    <row r="423" spans="1:33" s="135" customFormat="1" ht="12.75" customHeight="1">
      <c r="A423" s="140">
        <v>296</v>
      </c>
      <c r="B423" s="143" t="s">
        <v>37</v>
      </c>
      <c r="C423" s="143" t="s">
        <v>37</v>
      </c>
      <c r="D423" s="141" t="s">
        <v>186</v>
      </c>
      <c r="E423" s="140" t="s">
        <v>4</v>
      </c>
      <c r="F423" s="144">
        <v>26</v>
      </c>
      <c r="G423" s="145">
        <v>22.686499999999999</v>
      </c>
      <c r="H423" s="1">
        <f t="shared" si="208"/>
        <v>22.686499999999999</v>
      </c>
      <c r="I423" s="145"/>
      <c r="J423" s="145">
        <v>0.34016999999999997</v>
      </c>
      <c r="K423" s="164"/>
      <c r="L423" s="168"/>
      <c r="M423" s="168"/>
      <c r="N423" s="168"/>
      <c r="O423" s="168"/>
      <c r="P423" s="145">
        <f t="shared" si="188"/>
        <v>0</v>
      </c>
      <c r="Q423" s="145"/>
      <c r="R423" s="145">
        <f t="shared" si="190"/>
        <v>0</v>
      </c>
      <c r="S423" s="168"/>
      <c r="T423" s="168"/>
      <c r="U423" s="168"/>
      <c r="V423" s="145">
        <f t="shared" si="191"/>
        <v>0</v>
      </c>
      <c r="W423" s="145"/>
      <c r="X423" s="145">
        <f t="shared" si="192"/>
        <v>0</v>
      </c>
      <c r="Y423" s="145">
        <f t="shared" si="193"/>
        <v>0</v>
      </c>
      <c r="Z423" s="145">
        <f t="shared" si="194"/>
        <v>0</v>
      </c>
      <c r="AA423" s="164"/>
      <c r="AB423" s="145">
        <f t="shared" si="195"/>
        <v>0</v>
      </c>
      <c r="AC423" s="145">
        <f>R423*F423</f>
        <v>0</v>
      </c>
      <c r="AD423" s="145">
        <f>(S423+T423+U423)*F423</f>
        <v>0</v>
      </c>
      <c r="AE423" s="145">
        <f>X423*F423</f>
        <v>0</v>
      </c>
      <c r="AF423" s="145">
        <f>Y423*F423</f>
        <v>0</v>
      </c>
      <c r="AG423" s="145">
        <f t="shared" si="200"/>
        <v>0</v>
      </c>
    </row>
    <row r="424" spans="1:33" s="135" customFormat="1" ht="12.75" customHeight="1">
      <c r="A424" s="140">
        <v>297</v>
      </c>
      <c r="B424" s="143" t="s">
        <v>27</v>
      </c>
      <c r="C424" s="143" t="s">
        <v>27</v>
      </c>
      <c r="D424" s="141" t="s">
        <v>1005</v>
      </c>
      <c r="E424" s="140" t="s">
        <v>4</v>
      </c>
      <c r="F424" s="144">
        <v>8</v>
      </c>
      <c r="G424" s="145">
        <v>30.081499999999998</v>
      </c>
      <c r="H424" s="1">
        <f t="shared" si="208"/>
        <v>30.081499999999998</v>
      </c>
      <c r="I424" s="145"/>
      <c r="J424" s="145">
        <v>0.34016999999999997</v>
      </c>
      <c r="K424" s="164"/>
      <c r="L424" s="168"/>
      <c r="M424" s="168"/>
      <c r="N424" s="168"/>
      <c r="O424" s="168"/>
      <c r="P424" s="145">
        <f t="shared" si="188"/>
        <v>0</v>
      </c>
      <c r="Q424" s="145"/>
      <c r="R424" s="145">
        <f t="shared" si="190"/>
        <v>0</v>
      </c>
      <c r="S424" s="168"/>
      <c r="T424" s="168"/>
      <c r="U424" s="168"/>
      <c r="V424" s="145">
        <f t="shared" si="191"/>
        <v>0</v>
      </c>
      <c r="W424" s="145"/>
      <c r="X424" s="145">
        <f t="shared" si="192"/>
        <v>0</v>
      </c>
      <c r="Y424" s="145">
        <f t="shared" si="193"/>
        <v>0</v>
      </c>
      <c r="Z424" s="145">
        <f t="shared" si="194"/>
        <v>0</v>
      </c>
      <c r="AA424" s="164"/>
      <c r="AB424" s="145">
        <f t="shared" si="195"/>
        <v>0</v>
      </c>
      <c r="AC424" s="145">
        <f>R424*F424</f>
        <v>0</v>
      </c>
      <c r="AD424" s="145">
        <f>(S424+T424+U424)*F424</f>
        <v>0</v>
      </c>
      <c r="AE424" s="145">
        <f>X424*F424</f>
        <v>0</v>
      </c>
      <c r="AF424" s="145">
        <f>Y424*F424</f>
        <v>0</v>
      </c>
      <c r="AG424" s="145">
        <f t="shared" si="200"/>
        <v>0</v>
      </c>
    </row>
    <row r="425" spans="1:33" s="135" customFormat="1" ht="12.75" customHeight="1">
      <c r="A425" s="140">
        <v>298</v>
      </c>
      <c r="B425" s="143" t="s">
        <v>1052</v>
      </c>
      <c r="C425" s="143" t="s">
        <v>1052</v>
      </c>
      <c r="D425" s="141" t="s">
        <v>1007</v>
      </c>
      <c r="E425" s="140" t="s">
        <v>4</v>
      </c>
      <c r="F425" s="144">
        <v>10</v>
      </c>
      <c r="G425" s="145">
        <v>41.853999999999999</v>
      </c>
      <c r="H425" s="1">
        <f t="shared" si="208"/>
        <v>41.853999999999999</v>
      </c>
      <c r="I425" s="145"/>
      <c r="J425" s="145">
        <v>0.34016999999999997</v>
      </c>
      <c r="K425" s="164"/>
      <c r="L425" s="168"/>
      <c r="M425" s="168"/>
      <c r="N425" s="168"/>
      <c r="O425" s="168"/>
      <c r="P425" s="145">
        <f t="shared" si="188"/>
        <v>0</v>
      </c>
      <c r="Q425" s="145"/>
      <c r="R425" s="145">
        <f t="shared" si="190"/>
        <v>0</v>
      </c>
      <c r="S425" s="168"/>
      <c r="T425" s="168"/>
      <c r="U425" s="168"/>
      <c r="V425" s="145">
        <f t="shared" si="191"/>
        <v>0</v>
      </c>
      <c r="W425" s="145"/>
      <c r="X425" s="145">
        <f t="shared" si="192"/>
        <v>0</v>
      </c>
      <c r="Y425" s="145">
        <f t="shared" si="193"/>
        <v>0</v>
      </c>
      <c r="Z425" s="145">
        <f t="shared" si="194"/>
        <v>0</v>
      </c>
      <c r="AA425" s="164"/>
      <c r="AB425" s="145">
        <f t="shared" si="195"/>
        <v>0</v>
      </c>
      <c r="AC425" s="145">
        <f>R425*F425</f>
        <v>0</v>
      </c>
      <c r="AD425" s="145">
        <f>(S425+T425+U425)*F425</f>
        <v>0</v>
      </c>
      <c r="AE425" s="145">
        <f>X425*F425</f>
        <v>0</v>
      </c>
      <c r="AF425" s="145">
        <f>Y425*F425</f>
        <v>0</v>
      </c>
      <c r="AG425" s="145">
        <f t="shared" si="200"/>
        <v>0</v>
      </c>
    </row>
    <row r="426" spans="1:33" s="135" customFormat="1" ht="12.75" customHeight="1">
      <c r="A426" s="142" t="s">
        <v>202</v>
      </c>
      <c r="B426" s="137" t="s">
        <v>1053</v>
      </c>
      <c r="C426" s="143" t="s">
        <v>202</v>
      </c>
      <c r="D426" s="141" t="s">
        <v>1054</v>
      </c>
      <c r="E426" s="140" t="s">
        <v>202</v>
      </c>
      <c r="F426" s="141" t="s">
        <v>202</v>
      </c>
      <c r="G426" s="141"/>
      <c r="H426" s="141"/>
      <c r="I426" s="141"/>
      <c r="J426" s="145">
        <v>0</v>
      </c>
      <c r="K426" s="164"/>
      <c r="L426" s="145"/>
      <c r="M426" s="145"/>
      <c r="N426" s="145"/>
      <c r="O426" s="145"/>
      <c r="P426" s="145">
        <f t="shared" si="188"/>
        <v>0</v>
      </c>
      <c r="Q426" s="141"/>
      <c r="R426" s="141"/>
      <c r="S426" s="141"/>
      <c r="T426" s="141"/>
      <c r="U426" s="141"/>
      <c r="V426" s="141"/>
      <c r="W426" s="141"/>
      <c r="X426" s="141"/>
      <c r="Y426" s="141"/>
      <c r="Z426" s="141"/>
      <c r="AA426" s="164"/>
      <c r="AB426" s="141"/>
      <c r="AC426" s="145"/>
      <c r="AD426" s="141"/>
      <c r="AE426" s="141"/>
      <c r="AF426" s="141"/>
      <c r="AG426" s="145"/>
    </row>
    <row r="427" spans="1:33" s="135" customFormat="1" ht="12.75" customHeight="1">
      <c r="A427" s="140">
        <v>299</v>
      </c>
      <c r="B427" s="143" t="s">
        <v>1055</v>
      </c>
      <c r="C427" s="143" t="s">
        <v>1055</v>
      </c>
      <c r="D427" s="141" t="s">
        <v>1025</v>
      </c>
      <c r="E427" s="140" t="s">
        <v>4</v>
      </c>
      <c r="F427" s="144">
        <v>2</v>
      </c>
      <c r="G427" s="145">
        <v>188.73399999999998</v>
      </c>
      <c r="H427" s="1">
        <f t="shared" ref="H427:H429" si="209">G427*(1-$H$3)</f>
        <v>188.73399999999998</v>
      </c>
      <c r="I427" s="145"/>
      <c r="J427" s="145">
        <v>0.34016999999999997</v>
      </c>
      <c r="K427" s="164"/>
      <c r="L427" s="168"/>
      <c r="M427" s="168"/>
      <c r="N427" s="168"/>
      <c r="O427" s="168"/>
      <c r="P427" s="145">
        <f t="shared" si="188"/>
        <v>0</v>
      </c>
      <c r="Q427" s="145"/>
      <c r="R427" s="145">
        <f t="shared" si="190"/>
        <v>0</v>
      </c>
      <c r="S427" s="168"/>
      <c r="T427" s="168"/>
      <c r="U427" s="168"/>
      <c r="V427" s="145">
        <f t="shared" si="191"/>
        <v>0</v>
      </c>
      <c r="W427" s="145"/>
      <c r="X427" s="145">
        <f t="shared" si="192"/>
        <v>0</v>
      </c>
      <c r="Y427" s="145">
        <f t="shared" si="193"/>
        <v>0</v>
      </c>
      <c r="Z427" s="145">
        <f t="shared" si="194"/>
        <v>0</v>
      </c>
      <c r="AA427" s="164"/>
      <c r="AB427" s="145">
        <f t="shared" si="195"/>
        <v>0</v>
      </c>
      <c r="AC427" s="145">
        <f>R427*F427</f>
        <v>0</v>
      </c>
      <c r="AD427" s="145">
        <f>(S427+T427+U427)*F427</f>
        <v>0</v>
      </c>
      <c r="AE427" s="145">
        <f>X427*F427</f>
        <v>0</v>
      </c>
      <c r="AF427" s="145">
        <f>Y427*F427</f>
        <v>0</v>
      </c>
      <c r="AG427" s="145">
        <f t="shared" si="200"/>
        <v>0</v>
      </c>
    </row>
    <row r="428" spans="1:33" s="135" customFormat="1" ht="12.75" customHeight="1">
      <c r="A428" s="140">
        <v>300</v>
      </c>
      <c r="B428" s="143" t="s">
        <v>1056</v>
      </c>
      <c r="C428" s="143" t="s">
        <v>1056</v>
      </c>
      <c r="D428" s="141" t="s">
        <v>1057</v>
      </c>
      <c r="E428" s="140" t="s">
        <v>4</v>
      </c>
      <c r="F428" s="144">
        <v>4</v>
      </c>
      <c r="G428" s="145">
        <v>200.3365</v>
      </c>
      <c r="H428" s="1">
        <f t="shared" si="209"/>
        <v>200.3365</v>
      </c>
      <c r="I428" s="145"/>
      <c r="J428" s="145">
        <v>0.34016999999999997</v>
      </c>
      <c r="K428" s="164"/>
      <c r="L428" s="168"/>
      <c r="M428" s="168"/>
      <c r="N428" s="168"/>
      <c r="O428" s="168"/>
      <c r="P428" s="145">
        <f t="shared" si="188"/>
        <v>0</v>
      </c>
      <c r="Q428" s="145"/>
      <c r="R428" s="145">
        <f t="shared" si="190"/>
        <v>0</v>
      </c>
      <c r="S428" s="168"/>
      <c r="T428" s="168"/>
      <c r="U428" s="168"/>
      <c r="V428" s="145">
        <f t="shared" si="191"/>
        <v>0</v>
      </c>
      <c r="W428" s="145"/>
      <c r="X428" s="145">
        <f t="shared" si="192"/>
        <v>0</v>
      </c>
      <c r="Y428" s="145">
        <f t="shared" si="193"/>
        <v>0</v>
      </c>
      <c r="Z428" s="145">
        <f t="shared" si="194"/>
        <v>0</v>
      </c>
      <c r="AA428" s="164"/>
      <c r="AB428" s="145">
        <f t="shared" si="195"/>
        <v>0</v>
      </c>
      <c r="AC428" s="145">
        <f>R428*F428</f>
        <v>0</v>
      </c>
      <c r="AD428" s="145">
        <f>(S428+T428+U428)*F428</f>
        <v>0</v>
      </c>
      <c r="AE428" s="145">
        <f>X428*F428</f>
        <v>0</v>
      </c>
      <c r="AF428" s="145">
        <f>Y428*F428</f>
        <v>0</v>
      </c>
      <c r="AG428" s="145">
        <f t="shared" si="200"/>
        <v>0</v>
      </c>
    </row>
    <row r="429" spans="1:33" s="135" customFormat="1" ht="12.75" customHeight="1">
      <c r="A429" s="140">
        <v>301</v>
      </c>
      <c r="B429" s="143" t="s">
        <v>1058</v>
      </c>
      <c r="C429" s="143" t="s">
        <v>1058</v>
      </c>
      <c r="D429" s="141" t="s">
        <v>1027</v>
      </c>
      <c r="E429" s="140" t="s">
        <v>4</v>
      </c>
      <c r="F429" s="144">
        <v>4</v>
      </c>
      <c r="G429" s="145">
        <v>204.91800000000001</v>
      </c>
      <c r="H429" s="1">
        <f t="shared" si="209"/>
        <v>204.91800000000001</v>
      </c>
      <c r="I429" s="145"/>
      <c r="J429" s="145">
        <v>0.34016999999999997</v>
      </c>
      <c r="K429" s="164"/>
      <c r="L429" s="168"/>
      <c r="M429" s="168"/>
      <c r="N429" s="168"/>
      <c r="O429" s="168"/>
      <c r="P429" s="145">
        <f t="shared" si="188"/>
        <v>0</v>
      </c>
      <c r="Q429" s="145"/>
      <c r="R429" s="145">
        <f t="shared" si="190"/>
        <v>0</v>
      </c>
      <c r="S429" s="168"/>
      <c r="T429" s="168"/>
      <c r="U429" s="168"/>
      <c r="V429" s="145">
        <f t="shared" si="191"/>
        <v>0</v>
      </c>
      <c r="W429" s="145"/>
      <c r="X429" s="145">
        <f t="shared" si="192"/>
        <v>0</v>
      </c>
      <c r="Y429" s="145">
        <f t="shared" si="193"/>
        <v>0</v>
      </c>
      <c r="Z429" s="145">
        <f t="shared" si="194"/>
        <v>0</v>
      </c>
      <c r="AA429" s="164"/>
      <c r="AB429" s="145">
        <f t="shared" si="195"/>
        <v>0</v>
      </c>
      <c r="AC429" s="145">
        <f>R429*F429</f>
        <v>0</v>
      </c>
      <c r="AD429" s="145">
        <f>(S429+T429+U429)*F429</f>
        <v>0</v>
      </c>
      <c r="AE429" s="145">
        <f>X429*F429</f>
        <v>0</v>
      </c>
      <c r="AF429" s="145">
        <f>Y429*F429</f>
        <v>0</v>
      </c>
      <c r="AG429" s="145">
        <f t="shared" si="200"/>
        <v>0</v>
      </c>
    </row>
    <row r="430" spans="1:33" s="135" customFormat="1" ht="12.75" customHeight="1">
      <c r="A430" s="142" t="s">
        <v>202</v>
      </c>
      <c r="B430" s="137" t="s">
        <v>1059</v>
      </c>
      <c r="C430" s="143" t="s">
        <v>202</v>
      </c>
      <c r="D430" s="141" t="s">
        <v>1060</v>
      </c>
      <c r="E430" s="140" t="s">
        <v>202</v>
      </c>
      <c r="F430" s="141" t="s">
        <v>202</v>
      </c>
      <c r="G430" s="141"/>
      <c r="H430" s="141"/>
      <c r="I430" s="141"/>
      <c r="J430" s="145">
        <v>0</v>
      </c>
      <c r="K430" s="164"/>
      <c r="L430" s="145"/>
      <c r="M430" s="145"/>
      <c r="N430" s="145"/>
      <c r="O430" s="145"/>
      <c r="P430" s="145">
        <f t="shared" si="188"/>
        <v>0</v>
      </c>
      <c r="Q430" s="141"/>
      <c r="R430" s="141"/>
      <c r="S430" s="141"/>
      <c r="T430" s="141"/>
      <c r="U430" s="141"/>
      <c r="V430" s="141"/>
      <c r="W430" s="141"/>
      <c r="X430" s="141"/>
      <c r="Y430" s="141"/>
      <c r="Z430" s="141"/>
      <c r="AA430" s="164"/>
      <c r="AB430" s="141"/>
      <c r="AC430" s="145"/>
      <c r="AD430" s="141"/>
      <c r="AE430" s="141"/>
      <c r="AF430" s="141"/>
      <c r="AG430" s="145"/>
    </row>
    <row r="431" spans="1:33" s="135" customFormat="1" ht="12.75" customHeight="1">
      <c r="A431" s="142">
        <v>302</v>
      </c>
      <c r="B431" s="143" t="s">
        <v>1061</v>
      </c>
      <c r="C431" s="143" t="s">
        <v>1061</v>
      </c>
      <c r="D431" s="141" t="s">
        <v>1050</v>
      </c>
      <c r="E431" s="140" t="s">
        <v>4</v>
      </c>
      <c r="F431" s="144">
        <v>10</v>
      </c>
      <c r="G431" s="145">
        <v>21.419999999999998</v>
      </c>
      <c r="H431" s="1">
        <f t="shared" ref="H431" si="210">G431*(1-$H$3)</f>
        <v>21.419999999999998</v>
      </c>
      <c r="I431" s="145"/>
      <c r="J431" s="145">
        <v>0.34016999999999997</v>
      </c>
      <c r="K431" s="164"/>
      <c r="L431" s="168"/>
      <c r="M431" s="168"/>
      <c r="N431" s="168"/>
      <c r="O431" s="168"/>
      <c r="P431" s="145">
        <f t="shared" si="188"/>
        <v>0</v>
      </c>
      <c r="Q431" s="145"/>
      <c r="R431" s="145">
        <f t="shared" si="190"/>
        <v>0</v>
      </c>
      <c r="S431" s="168"/>
      <c r="T431" s="168"/>
      <c r="U431" s="168"/>
      <c r="V431" s="145">
        <f t="shared" si="191"/>
        <v>0</v>
      </c>
      <c r="W431" s="145"/>
      <c r="X431" s="145">
        <f t="shared" si="192"/>
        <v>0</v>
      </c>
      <c r="Y431" s="145">
        <f t="shared" si="193"/>
        <v>0</v>
      </c>
      <c r="Z431" s="145">
        <f t="shared" si="194"/>
        <v>0</v>
      </c>
      <c r="AA431" s="164"/>
      <c r="AB431" s="145">
        <f t="shared" si="195"/>
        <v>0</v>
      </c>
      <c r="AC431" s="145">
        <f>R431*F431</f>
        <v>0</v>
      </c>
      <c r="AD431" s="145">
        <f>(S431+T431+U431)*F431</f>
        <v>0</v>
      </c>
      <c r="AE431" s="145">
        <f>X431*F431</f>
        <v>0</v>
      </c>
      <c r="AF431" s="145">
        <f>Y431*F431</f>
        <v>0</v>
      </c>
      <c r="AG431" s="145">
        <f t="shared" si="200"/>
        <v>0</v>
      </c>
    </row>
    <row r="432" spans="1:33" s="135" customFormat="1" ht="12.75" customHeight="1">
      <c r="A432" s="142" t="s">
        <v>202</v>
      </c>
      <c r="B432" s="137" t="s">
        <v>1062</v>
      </c>
      <c r="C432" s="143" t="s">
        <v>202</v>
      </c>
      <c r="D432" s="141" t="s">
        <v>1063</v>
      </c>
      <c r="E432" s="140" t="s">
        <v>202</v>
      </c>
      <c r="F432" s="141" t="s">
        <v>202</v>
      </c>
      <c r="G432" s="141"/>
      <c r="H432" s="141"/>
      <c r="I432" s="141"/>
      <c r="J432" s="145">
        <v>0</v>
      </c>
      <c r="K432" s="164"/>
      <c r="L432" s="145"/>
      <c r="M432" s="145"/>
      <c r="N432" s="145"/>
      <c r="O432" s="145"/>
      <c r="P432" s="145">
        <f t="shared" si="188"/>
        <v>0</v>
      </c>
      <c r="Q432" s="141"/>
      <c r="R432" s="141"/>
      <c r="S432" s="141"/>
      <c r="T432" s="141"/>
      <c r="U432" s="141"/>
      <c r="V432" s="141"/>
      <c r="W432" s="141"/>
      <c r="X432" s="141"/>
      <c r="Y432" s="141"/>
      <c r="Z432" s="141"/>
      <c r="AA432" s="164"/>
      <c r="AB432" s="141"/>
      <c r="AC432" s="145"/>
      <c r="AD432" s="141"/>
      <c r="AE432" s="141"/>
      <c r="AF432" s="141"/>
      <c r="AG432" s="145"/>
    </row>
    <row r="433" spans="1:33" s="135" customFormat="1" ht="12.75" customHeight="1">
      <c r="A433" s="140">
        <v>303</v>
      </c>
      <c r="B433" s="143" t="s">
        <v>1064</v>
      </c>
      <c r="C433" s="143" t="s">
        <v>1064</v>
      </c>
      <c r="D433" s="141" t="s">
        <v>1065</v>
      </c>
      <c r="E433" s="140" t="s">
        <v>4</v>
      </c>
      <c r="F433" s="144">
        <v>2</v>
      </c>
      <c r="G433" s="145">
        <v>746.28300000000002</v>
      </c>
      <c r="H433" s="1">
        <f t="shared" ref="H433" si="211">G433*(1-$H$3)</f>
        <v>746.28300000000002</v>
      </c>
      <c r="I433" s="145"/>
      <c r="J433" s="145">
        <v>5.0999999999999996</v>
      </c>
      <c r="K433" s="164"/>
      <c r="L433" s="168"/>
      <c r="M433" s="168"/>
      <c r="N433" s="168"/>
      <c r="O433" s="168"/>
      <c r="P433" s="145">
        <f t="shared" si="188"/>
        <v>0</v>
      </c>
      <c r="Q433" s="145"/>
      <c r="R433" s="145">
        <f t="shared" si="190"/>
        <v>0</v>
      </c>
      <c r="S433" s="168"/>
      <c r="T433" s="168"/>
      <c r="U433" s="168"/>
      <c r="V433" s="145">
        <f t="shared" si="191"/>
        <v>0</v>
      </c>
      <c r="W433" s="145"/>
      <c r="X433" s="145">
        <f t="shared" si="192"/>
        <v>0</v>
      </c>
      <c r="Y433" s="145">
        <f t="shared" si="193"/>
        <v>0</v>
      </c>
      <c r="Z433" s="145">
        <f t="shared" si="194"/>
        <v>0</v>
      </c>
      <c r="AA433" s="164"/>
      <c r="AB433" s="145">
        <f t="shared" si="195"/>
        <v>0</v>
      </c>
      <c r="AC433" s="145">
        <f>R433*F433</f>
        <v>0</v>
      </c>
      <c r="AD433" s="145">
        <f>(S433+T433+U433)*F433</f>
        <v>0</v>
      </c>
      <c r="AE433" s="145">
        <f>X433*F433</f>
        <v>0</v>
      </c>
      <c r="AF433" s="145">
        <f>Y433*F433</f>
        <v>0</v>
      </c>
      <c r="AG433" s="145">
        <f t="shared" si="200"/>
        <v>0</v>
      </c>
    </row>
    <row r="434" spans="1:33" s="135" customFormat="1" ht="12.75" customHeight="1">
      <c r="A434" s="142" t="s">
        <v>202</v>
      </c>
      <c r="B434" s="137" t="s">
        <v>29</v>
      </c>
      <c r="C434" s="143" t="s">
        <v>202</v>
      </c>
      <c r="D434" s="141" t="s">
        <v>1066</v>
      </c>
      <c r="E434" s="140" t="s">
        <v>202</v>
      </c>
      <c r="F434" s="141" t="s">
        <v>202</v>
      </c>
      <c r="G434" s="141"/>
      <c r="H434" s="141"/>
      <c r="I434" s="141"/>
      <c r="J434" s="145">
        <v>0</v>
      </c>
      <c r="K434" s="164"/>
      <c r="L434" s="145"/>
      <c r="M434" s="145"/>
      <c r="N434" s="145"/>
      <c r="O434" s="145"/>
      <c r="P434" s="145">
        <f t="shared" si="188"/>
        <v>0</v>
      </c>
      <c r="Q434" s="141"/>
      <c r="R434" s="141"/>
      <c r="S434" s="141"/>
      <c r="T434" s="141"/>
      <c r="U434" s="141"/>
      <c r="V434" s="141"/>
      <c r="W434" s="141"/>
      <c r="X434" s="141"/>
      <c r="Y434" s="141"/>
      <c r="Z434" s="141"/>
      <c r="AA434" s="164"/>
      <c r="AB434" s="141"/>
      <c r="AC434" s="145"/>
      <c r="AD434" s="141"/>
      <c r="AE434" s="141"/>
      <c r="AF434" s="141"/>
      <c r="AG434" s="145"/>
    </row>
    <row r="435" spans="1:33" s="135" customFormat="1" ht="12.75" customHeight="1">
      <c r="A435" s="140">
        <v>304</v>
      </c>
      <c r="B435" s="143" t="s">
        <v>30</v>
      </c>
      <c r="C435" s="143" t="s">
        <v>30</v>
      </c>
      <c r="D435" s="141" t="s">
        <v>1067</v>
      </c>
      <c r="E435" s="140" t="s">
        <v>4</v>
      </c>
      <c r="F435" s="144">
        <v>10</v>
      </c>
      <c r="G435" s="145">
        <v>29.92</v>
      </c>
      <c r="H435" s="1">
        <f t="shared" ref="H435" si="212">G435*(1-$H$3)</f>
        <v>29.92</v>
      </c>
      <c r="I435" s="145"/>
      <c r="J435" s="145">
        <v>0.42499999999999999</v>
      </c>
      <c r="K435" s="164"/>
      <c r="L435" s="168"/>
      <c r="M435" s="168"/>
      <c r="N435" s="168"/>
      <c r="O435" s="168"/>
      <c r="P435" s="145">
        <f t="shared" si="188"/>
        <v>0</v>
      </c>
      <c r="Q435" s="145"/>
      <c r="R435" s="145">
        <f t="shared" si="190"/>
        <v>0</v>
      </c>
      <c r="S435" s="168"/>
      <c r="T435" s="168"/>
      <c r="U435" s="168"/>
      <c r="V435" s="145">
        <f t="shared" si="191"/>
        <v>0</v>
      </c>
      <c r="W435" s="145"/>
      <c r="X435" s="145">
        <f t="shared" si="192"/>
        <v>0</v>
      </c>
      <c r="Y435" s="145">
        <f t="shared" si="193"/>
        <v>0</v>
      </c>
      <c r="Z435" s="145">
        <f t="shared" si="194"/>
        <v>0</v>
      </c>
      <c r="AA435" s="164"/>
      <c r="AB435" s="145">
        <f t="shared" si="195"/>
        <v>0</v>
      </c>
      <c r="AC435" s="145">
        <f>R435*F435</f>
        <v>0</v>
      </c>
      <c r="AD435" s="145">
        <f>(S435+T435+U435)*F435</f>
        <v>0</v>
      </c>
      <c r="AE435" s="145">
        <f>X435*F435</f>
        <v>0</v>
      </c>
      <c r="AF435" s="145">
        <f>Y435*F435</f>
        <v>0</v>
      </c>
      <c r="AG435" s="145">
        <f t="shared" si="200"/>
        <v>0</v>
      </c>
    </row>
    <row r="436" spans="1:33" s="135" customFormat="1" ht="12.75" customHeight="1">
      <c r="A436" s="142" t="s">
        <v>202</v>
      </c>
      <c r="B436" s="137" t="s">
        <v>1068</v>
      </c>
      <c r="C436" s="143" t="s">
        <v>202</v>
      </c>
      <c r="D436" s="141" t="s">
        <v>1069</v>
      </c>
      <c r="E436" s="140" t="s">
        <v>202</v>
      </c>
      <c r="F436" s="141" t="s">
        <v>202</v>
      </c>
      <c r="G436" s="141"/>
      <c r="H436" s="141"/>
      <c r="I436" s="141"/>
      <c r="J436" s="145">
        <v>0</v>
      </c>
      <c r="K436" s="164"/>
      <c r="L436" s="145"/>
      <c r="M436" s="145"/>
      <c r="N436" s="145"/>
      <c r="O436" s="145"/>
      <c r="P436" s="145">
        <f t="shared" si="188"/>
        <v>0</v>
      </c>
      <c r="Q436" s="141"/>
      <c r="R436" s="141"/>
      <c r="S436" s="141"/>
      <c r="T436" s="141"/>
      <c r="U436" s="141"/>
      <c r="V436" s="141"/>
      <c r="W436" s="141"/>
      <c r="X436" s="141"/>
      <c r="Y436" s="141"/>
      <c r="Z436" s="141"/>
      <c r="AA436" s="164"/>
      <c r="AB436" s="141"/>
      <c r="AC436" s="145"/>
      <c r="AD436" s="141"/>
      <c r="AE436" s="141"/>
      <c r="AF436" s="141"/>
      <c r="AG436" s="145"/>
    </row>
    <row r="437" spans="1:33" s="135" customFormat="1" ht="12.75" customHeight="1">
      <c r="A437" s="140">
        <v>305</v>
      </c>
      <c r="B437" s="143" t="s">
        <v>1070</v>
      </c>
      <c r="C437" s="143" t="s">
        <v>1070</v>
      </c>
      <c r="D437" s="141" t="s">
        <v>1050</v>
      </c>
      <c r="E437" s="140" t="s">
        <v>4</v>
      </c>
      <c r="F437" s="144">
        <v>1</v>
      </c>
      <c r="G437" s="145">
        <v>75.063500000000005</v>
      </c>
      <c r="H437" s="1">
        <f t="shared" ref="H437:H438" si="213">G437*(1-$H$3)</f>
        <v>75.063500000000005</v>
      </c>
      <c r="I437" s="145"/>
      <c r="J437" s="145">
        <v>0.85</v>
      </c>
      <c r="K437" s="164"/>
      <c r="L437" s="168"/>
      <c r="M437" s="168"/>
      <c r="N437" s="168"/>
      <c r="O437" s="168"/>
      <c r="P437" s="145">
        <f t="shared" si="188"/>
        <v>0</v>
      </c>
      <c r="Q437" s="145"/>
      <c r="R437" s="145">
        <f t="shared" si="190"/>
        <v>0</v>
      </c>
      <c r="S437" s="168"/>
      <c r="T437" s="168"/>
      <c r="U437" s="168"/>
      <c r="V437" s="145">
        <f t="shared" si="191"/>
        <v>0</v>
      </c>
      <c r="W437" s="145"/>
      <c r="X437" s="145">
        <f t="shared" si="192"/>
        <v>0</v>
      </c>
      <c r="Y437" s="145">
        <f t="shared" si="193"/>
        <v>0</v>
      </c>
      <c r="Z437" s="145">
        <f t="shared" si="194"/>
        <v>0</v>
      </c>
      <c r="AA437" s="164"/>
      <c r="AB437" s="145">
        <f t="shared" si="195"/>
        <v>0</v>
      </c>
      <c r="AC437" s="145">
        <f>R437*F437</f>
        <v>0</v>
      </c>
      <c r="AD437" s="145">
        <f>(S437+T437+U437)*F437</f>
        <v>0</v>
      </c>
      <c r="AE437" s="145">
        <f>X437*F437</f>
        <v>0</v>
      </c>
      <c r="AF437" s="145">
        <f>Y437*F437</f>
        <v>0</v>
      </c>
      <c r="AG437" s="145">
        <f t="shared" si="200"/>
        <v>0</v>
      </c>
    </row>
    <row r="438" spans="1:33" s="135" customFormat="1" ht="12.75" customHeight="1">
      <c r="A438" s="142">
        <v>306</v>
      </c>
      <c r="B438" s="143" t="s">
        <v>28</v>
      </c>
      <c r="C438" s="143" t="s">
        <v>28</v>
      </c>
      <c r="D438" s="141" t="s">
        <v>182</v>
      </c>
      <c r="E438" s="140" t="s">
        <v>4</v>
      </c>
      <c r="F438" s="144">
        <v>10</v>
      </c>
      <c r="G438" s="145">
        <v>24.055</v>
      </c>
      <c r="H438" s="1">
        <f t="shared" si="213"/>
        <v>24.055</v>
      </c>
      <c r="I438" s="145"/>
      <c r="J438" s="145">
        <v>0.42499999999999999</v>
      </c>
      <c r="K438" s="164"/>
      <c r="L438" s="168"/>
      <c r="M438" s="168"/>
      <c r="N438" s="168"/>
      <c r="O438" s="168"/>
      <c r="P438" s="145">
        <f t="shared" si="188"/>
        <v>0</v>
      </c>
      <c r="Q438" s="145"/>
      <c r="R438" s="145">
        <f t="shared" si="190"/>
        <v>0</v>
      </c>
      <c r="S438" s="168"/>
      <c r="T438" s="168"/>
      <c r="U438" s="168"/>
      <c r="V438" s="145">
        <f t="shared" si="191"/>
        <v>0</v>
      </c>
      <c r="W438" s="145"/>
      <c r="X438" s="145">
        <f t="shared" si="192"/>
        <v>0</v>
      </c>
      <c r="Y438" s="145">
        <f t="shared" si="193"/>
        <v>0</v>
      </c>
      <c r="Z438" s="145">
        <f t="shared" si="194"/>
        <v>0</v>
      </c>
      <c r="AA438" s="164"/>
      <c r="AB438" s="145">
        <f t="shared" si="195"/>
        <v>0</v>
      </c>
      <c r="AC438" s="145">
        <f>R438*F438</f>
        <v>0</v>
      </c>
      <c r="AD438" s="145">
        <f>(S438+T438+U438)*F438</f>
        <v>0</v>
      </c>
      <c r="AE438" s="145">
        <f>X438*F438</f>
        <v>0</v>
      </c>
      <c r="AF438" s="145">
        <f>Y438*F438</f>
        <v>0</v>
      </c>
      <c r="AG438" s="145">
        <f t="shared" si="200"/>
        <v>0</v>
      </c>
    </row>
    <row r="439" spans="1:33" s="135" customFormat="1" ht="12.75" customHeight="1">
      <c r="A439" s="142" t="s">
        <v>202</v>
      </c>
      <c r="B439" s="137" t="s">
        <v>32</v>
      </c>
      <c r="C439" s="143" t="s">
        <v>202</v>
      </c>
      <c r="D439" s="141" t="s">
        <v>183</v>
      </c>
      <c r="E439" s="140" t="s">
        <v>202</v>
      </c>
      <c r="F439" s="141" t="s">
        <v>202</v>
      </c>
      <c r="G439" s="141"/>
      <c r="H439" s="141"/>
      <c r="I439" s="141"/>
      <c r="J439" s="145">
        <v>0</v>
      </c>
      <c r="K439" s="164"/>
      <c r="L439" s="145"/>
      <c r="M439" s="145"/>
      <c r="N439" s="145"/>
      <c r="O439" s="145"/>
      <c r="P439" s="145">
        <f t="shared" si="188"/>
        <v>0</v>
      </c>
      <c r="Q439" s="141"/>
      <c r="R439" s="141"/>
      <c r="S439" s="141"/>
      <c r="T439" s="141"/>
      <c r="U439" s="141"/>
      <c r="V439" s="141"/>
      <c r="W439" s="141"/>
      <c r="X439" s="141"/>
      <c r="Y439" s="141"/>
      <c r="Z439" s="141"/>
      <c r="AA439" s="164"/>
      <c r="AB439" s="141"/>
      <c r="AC439" s="145"/>
      <c r="AD439" s="141"/>
      <c r="AE439" s="141"/>
      <c r="AF439" s="141"/>
      <c r="AG439" s="145"/>
    </row>
    <row r="440" spans="1:33" s="135" customFormat="1" ht="12.75" customHeight="1">
      <c r="A440" s="140">
        <v>307</v>
      </c>
      <c r="B440" s="143" t="s">
        <v>33</v>
      </c>
      <c r="C440" s="143" t="s">
        <v>33</v>
      </c>
      <c r="D440" s="141" t="s">
        <v>31</v>
      </c>
      <c r="E440" s="140" t="s">
        <v>4</v>
      </c>
      <c r="F440" s="144">
        <v>4</v>
      </c>
      <c r="G440" s="145">
        <v>29.92</v>
      </c>
      <c r="H440" s="1">
        <f t="shared" ref="H440" si="214">G440*(1-$H$3)</f>
        <v>29.92</v>
      </c>
      <c r="I440" s="145"/>
      <c r="J440" s="145">
        <v>0.42499999999999999</v>
      </c>
      <c r="K440" s="164"/>
      <c r="L440" s="168"/>
      <c r="M440" s="168"/>
      <c r="N440" s="168"/>
      <c r="O440" s="168"/>
      <c r="P440" s="145">
        <f t="shared" si="188"/>
        <v>0</v>
      </c>
      <c r="Q440" s="145"/>
      <c r="R440" s="145">
        <f t="shared" si="190"/>
        <v>0</v>
      </c>
      <c r="S440" s="168"/>
      <c r="T440" s="168"/>
      <c r="U440" s="168"/>
      <c r="V440" s="145">
        <f t="shared" si="191"/>
        <v>0</v>
      </c>
      <c r="W440" s="145"/>
      <c r="X440" s="145">
        <f t="shared" si="192"/>
        <v>0</v>
      </c>
      <c r="Y440" s="145">
        <f t="shared" si="193"/>
        <v>0</v>
      </c>
      <c r="Z440" s="145">
        <f t="shared" si="194"/>
        <v>0</v>
      </c>
      <c r="AA440" s="164"/>
      <c r="AB440" s="145">
        <f t="shared" si="195"/>
        <v>0</v>
      </c>
      <c r="AC440" s="145">
        <f>R440*F440</f>
        <v>0</v>
      </c>
      <c r="AD440" s="145">
        <f>(S440+T440+U440)*F440</f>
        <v>0</v>
      </c>
      <c r="AE440" s="145">
        <f>X440*F440</f>
        <v>0</v>
      </c>
      <c r="AF440" s="145">
        <f>Y440*F440</f>
        <v>0</v>
      </c>
      <c r="AG440" s="145">
        <f t="shared" si="200"/>
        <v>0</v>
      </c>
    </row>
    <row r="441" spans="1:33" s="135" customFormat="1" ht="12.75" customHeight="1">
      <c r="A441" s="142" t="s">
        <v>202</v>
      </c>
      <c r="B441" s="137" t="s">
        <v>1071</v>
      </c>
      <c r="C441" s="143" t="s">
        <v>202</v>
      </c>
      <c r="D441" s="141" t="s">
        <v>1072</v>
      </c>
      <c r="E441" s="140" t="s">
        <v>202</v>
      </c>
      <c r="F441" s="141" t="s">
        <v>202</v>
      </c>
      <c r="G441" s="141"/>
      <c r="H441" s="141"/>
      <c r="I441" s="141"/>
      <c r="J441" s="145">
        <v>0</v>
      </c>
      <c r="K441" s="164"/>
      <c r="L441" s="145"/>
      <c r="M441" s="145"/>
      <c r="N441" s="145"/>
      <c r="O441" s="145"/>
      <c r="P441" s="145">
        <f t="shared" si="188"/>
        <v>0</v>
      </c>
      <c r="Q441" s="141"/>
      <c r="R441" s="141"/>
      <c r="S441" s="141"/>
      <c r="T441" s="141"/>
      <c r="U441" s="141"/>
      <c r="V441" s="141"/>
      <c r="W441" s="141"/>
      <c r="X441" s="141"/>
      <c r="Y441" s="141"/>
      <c r="Z441" s="141"/>
      <c r="AA441" s="164"/>
      <c r="AB441" s="141"/>
      <c r="AC441" s="145"/>
      <c r="AD441" s="141"/>
      <c r="AE441" s="141"/>
      <c r="AF441" s="141"/>
      <c r="AG441" s="145"/>
    </row>
    <row r="442" spans="1:33" s="135" customFormat="1" ht="12.75" customHeight="1">
      <c r="A442" s="140">
        <v>308</v>
      </c>
      <c r="B442" s="143" t="s">
        <v>1073</v>
      </c>
      <c r="C442" s="143" t="s">
        <v>1073</v>
      </c>
      <c r="D442" s="141" t="s">
        <v>1074</v>
      </c>
      <c r="E442" s="140" t="s">
        <v>4</v>
      </c>
      <c r="F442" s="144">
        <v>4</v>
      </c>
      <c r="G442" s="145">
        <v>25.432000000000002</v>
      </c>
      <c r="H442" s="1">
        <f t="shared" ref="H442" si="215">G442*(1-$H$3)</f>
        <v>25.432000000000002</v>
      </c>
      <c r="I442" s="145"/>
      <c r="J442" s="145">
        <v>0.42499999999999999</v>
      </c>
      <c r="K442" s="164"/>
      <c r="L442" s="168"/>
      <c r="M442" s="168"/>
      <c r="N442" s="168"/>
      <c r="O442" s="168"/>
      <c r="P442" s="145">
        <f t="shared" si="188"/>
        <v>0</v>
      </c>
      <c r="Q442" s="145"/>
      <c r="R442" s="145">
        <f t="shared" si="190"/>
        <v>0</v>
      </c>
      <c r="S442" s="168"/>
      <c r="T442" s="168"/>
      <c r="U442" s="168"/>
      <c r="V442" s="145">
        <f t="shared" si="191"/>
        <v>0</v>
      </c>
      <c r="W442" s="145"/>
      <c r="X442" s="145">
        <f t="shared" si="192"/>
        <v>0</v>
      </c>
      <c r="Y442" s="145">
        <f t="shared" si="193"/>
        <v>0</v>
      </c>
      <c r="Z442" s="145">
        <f t="shared" si="194"/>
        <v>0</v>
      </c>
      <c r="AA442" s="164"/>
      <c r="AB442" s="145">
        <f t="shared" si="195"/>
        <v>0</v>
      </c>
      <c r="AC442" s="145">
        <f>R442*F442</f>
        <v>0</v>
      </c>
      <c r="AD442" s="145">
        <f>(S442+T442+U442)*F442</f>
        <v>0</v>
      </c>
      <c r="AE442" s="145">
        <f>X442*F442</f>
        <v>0</v>
      </c>
      <c r="AF442" s="145">
        <f>Y442*F442</f>
        <v>0</v>
      </c>
      <c r="AG442" s="145">
        <f t="shared" si="200"/>
        <v>0</v>
      </c>
    </row>
    <row r="443" spans="1:33" s="135" customFormat="1" ht="12.75" customHeight="1">
      <c r="A443" s="142" t="s">
        <v>202</v>
      </c>
      <c r="B443" s="137" t="s">
        <v>1075</v>
      </c>
      <c r="C443" s="143" t="s">
        <v>202</v>
      </c>
      <c r="D443" s="141" t="s">
        <v>1076</v>
      </c>
      <c r="E443" s="140" t="s">
        <v>202</v>
      </c>
      <c r="F443" s="141" t="s">
        <v>202</v>
      </c>
      <c r="G443" s="141"/>
      <c r="H443" s="141"/>
      <c r="I443" s="141"/>
      <c r="J443" s="145">
        <v>0</v>
      </c>
      <c r="K443" s="164"/>
      <c r="L443" s="145"/>
      <c r="M443" s="145"/>
      <c r="N443" s="145"/>
      <c r="O443" s="145"/>
      <c r="P443" s="145">
        <f t="shared" si="188"/>
        <v>0</v>
      </c>
      <c r="Q443" s="141"/>
      <c r="R443" s="141"/>
      <c r="S443" s="141"/>
      <c r="T443" s="141"/>
      <c r="U443" s="141"/>
      <c r="V443" s="141"/>
      <c r="W443" s="141"/>
      <c r="X443" s="141"/>
      <c r="Y443" s="141"/>
      <c r="Z443" s="141"/>
      <c r="AA443" s="164"/>
      <c r="AB443" s="141"/>
      <c r="AC443" s="145"/>
      <c r="AD443" s="141"/>
      <c r="AE443" s="141"/>
      <c r="AF443" s="141"/>
      <c r="AG443" s="145"/>
    </row>
    <row r="444" spans="1:33" s="135" customFormat="1" ht="12.75" customHeight="1">
      <c r="A444" s="140">
        <v>309</v>
      </c>
      <c r="B444" s="143" t="s">
        <v>1077</v>
      </c>
      <c r="C444" s="143" t="s">
        <v>1077</v>
      </c>
      <c r="D444" s="141" t="s">
        <v>1074</v>
      </c>
      <c r="E444" s="140" t="s">
        <v>4</v>
      </c>
      <c r="F444" s="144">
        <v>4</v>
      </c>
      <c r="G444" s="145">
        <v>23.298500000000001</v>
      </c>
      <c r="H444" s="1">
        <f t="shared" ref="H444" si="216">G444*(1-$H$3)</f>
        <v>23.298500000000001</v>
      </c>
      <c r="I444" s="145"/>
      <c r="J444" s="145">
        <v>0.42499999999999999</v>
      </c>
      <c r="K444" s="164"/>
      <c r="L444" s="168"/>
      <c r="M444" s="168"/>
      <c r="N444" s="168"/>
      <c r="O444" s="168"/>
      <c r="P444" s="145">
        <f t="shared" si="188"/>
        <v>0</v>
      </c>
      <c r="Q444" s="145"/>
      <c r="R444" s="145">
        <f t="shared" si="190"/>
        <v>0</v>
      </c>
      <c r="S444" s="168"/>
      <c r="T444" s="168"/>
      <c r="U444" s="168"/>
      <c r="V444" s="145">
        <f t="shared" si="191"/>
        <v>0</v>
      </c>
      <c r="W444" s="145"/>
      <c r="X444" s="145">
        <f t="shared" si="192"/>
        <v>0</v>
      </c>
      <c r="Y444" s="145">
        <f t="shared" si="193"/>
        <v>0</v>
      </c>
      <c r="Z444" s="145">
        <f t="shared" si="194"/>
        <v>0</v>
      </c>
      <c r="AA444" s="164"/>
      <c r="AB444" s="145">
        <f t="shared" si="195"/>
        <v>0</v>
      </c>
      <c r="AC444" s="145">
        <f>R444*F444</f>
        <v>0</v>
      </c>
      <c r="AD444" s="145">
        <f>(S444+T444+U444)*F444</f>
        <v>0</v>
      </c>
      <c r="AE444" s="145">
        <f>X444*F444</f>
        <v>0</v>
      </c>
      <c r="AF444" s="145">
        <f>Y444*F444</f>
        <v>0</v>
      </c>
      <c r="AG444" s="145">
        <f t="shared" si="200"/>
        <v>0</v>
      </c>
    </row>
    <row r="445" spans="1:33" s="135" customFormat="1" ht="12.75" customHeight="1">
      <c r="A445" s="136"/>
      <c r="B445" s="137" t="s">
        <v>1078</v>
      </c>
      <c r="C445" s="138"/>
      <c r="D445" s="141" t="s">
        <v>1079</v>
      </c>
      <c r="E445" s="140" t="s">
        <v>202</v>
      </c>
      <c r="F445" s="141" t="s">
        <v>202</v>
      </c>
      <c r="G445" s="141"/>
      <c r="H445" s="141"/>
      <c r="I445" s="141"/>
      <c r="J445" s="145">
        <v>0</v>
      </c>
      <c r="K445" s="164"/>
      <c r="L445" s="145"/>
      <c r="M445" s="145"/>
      <c r="N445" s="145"/>
      <c r="O445" s="145"/>
      <c r="P445" s="145">
        <f t="shared" si="188"/>
        <v>0</v>
      </c>
      <c r="Q445" s="141"/>
      <c r="R445" s="141"/>
      <c r="S445" s="141"/>
      <c r="T445" s="141"/>
      <c r="U445" s="141"/>
      <c r="V445" s="141"/>
      <c r="W445" s="141"/>
      <c r="X445" s="141"/>
      <c r="Y445" s="141"/>
      <c r="Z445" s="141"/>
      <c r="AA445" s="164"/>
      <c r="AB445" s="141"/>
      <c r="AC445" s="145"/>
      <c r="AD445" s="141"/>
      <c r="AE445" s="141"/>
      <c r="AF445" s="141"/>
      <c r="AG445" s="145"/>
    </row>
    <row r="446" spans="1:33" s="135" customFormat="1" ht="12.75" customHeight="1">
      <c r="A446" s="140">
        <v>310</v>
      </c>
      <c r="B446" s="143" t="s">
        <v>1080</v>
      </c>
      <c r="C446" s="143" t="s">
        <v>1081</v>
      </c>
      <c r="D446" s="141" t="s">
        <v>1082</v>
      </c>
      <c r="E446" s="140" t="s">
        <v>4</v>
      </c>
      <c r="F446" s="144">
        <v>6</v>
      </c>
      <c r="G446" s="145">
        <v>318.90300000000002</v>
      </c>
      <c r="H446" s="1">
        <f t="shared" ref="H446:H447" si="217">G446*(1-$H$3)</f>
        <v>318.90300000000002</v>
      </c>
      <c r="I446" s="145"/>
      <c r="J446" s="145">
        <v>2.125</v>
      </c>
      <c r="K446" s="164"/>
      <c r="L446" s="168"/>
      <c r="M446" s="168"/>
      <c r="N446" s="168"/>
      <c r="O446" s="168"/>
      <c r="P446" s="145">
        <f t="shared" si="188"/>
        <v>0</v>
      </c>
      <c r="Q446" s="145"/>
      <c r="R446" s="145">
        <f t="shared" si="190"/>
        <v>0</v>
      </c>
      <c r="S446" s="168"/>
      <c r="T446" s="168"/>
      <c r="U446" s="168"/>
      <c r="V446" s="145">
        <f t="shared" si="191"/>
        <v>0</v>
      </c>
      <c r="W446" s="145"/>
      <c r="X446" s="145">
        <f t="shared" si="192"/>
        <v>0</v>
      </c>
      <c r="Y446" s="145">
        <f t="shared" si="193"/>
        <v>0</v>
      </c>
      <c r="Z446" s="145">
        <f t="shared" si="194"/>
        <v>0</v>
      </c>
      <c r="AA446" s="164"/>
      <c r="AB446" s="145">
        <f t="shared" si="195"/>
        <v>0</v>
      </c>
      <c r="AC446" s="145">
        <f>R446*F446</f>
        <v>0</v>
      </c>
      <c r="AD446" s="145">
        <f>(S446+T446+U446)*F446</f>
        <v>0</v>
      </c>
      <c r="AE446" s="145">
        <f>X446*F446</f>
        <v>0</v>
      </c>
      <c r="AF446" s="145">
        <f>Y446*F446</f>
        <v>0</v>
      </c>
      <c r="AG446" s="145">
        <f t="shared" si="200"/>
        <v>0</v>
      </c>
    </row>
    <row r="447" spans="1:33" s="135" customFormat="1" ht="12.75" customHeight="1">
      <c r="A447" s="140">
        <v>311</v>
      </c>
      <c r="B447" s="143" t="s">
        <v>151</v>
      </c>
      <c r="C447" s="143" t="s">
        <v>1083</v>
      </c>
      <c r="D447" s="139" t="s">
        <v>1084</v>
      </c>
      <c r="E447" s="140" t="s">
        <v>4</v>
      </c>
      <c r="F447" s="144">
        <v>1</v>
      </c>
      <c r="G447" s="145">
        <v>290.3175</v>
      </c>
      <c r="H447" s="1">
        <f t="shared" si="217"/>
        <v>290.3175</v>
      </c>
      <c r="I447" s="145"/>
      <c r="J447" s="145">
        <v>0.85</v>
      </c>
      <c r="K447" s="164"/>
      <c r="L447" s="168"/>
      <c r="M447" s="168"/>
      <c r="N447" s="168"/>
      <c r="O447" s="168"/>
      <c r="P447" s="145">
        <f t="shared" si="188"/>
        <v>0</v>
      </c>
      <c r="Q447" s="145"/>
      <c r="R447" s="145">
        <f t="shared" si="190"/>
        <v>0</v>
      </c>
      <c r="S447" s="168"/>
      <c r="T447" s="168"/>
      <c r="U447" s="168"/>
      <c r="V447" s="145">
        <f t="shared" si="191"/>
        <v>0</v>
      </c>
      <c r="W447" s="145"/>
      <c r="X447" s="145">
        <f t="shared" si="192"/>
        <v>0</v>
      </c>
      <c r="Y447" s="145">
        <f t="shared" si="193"/>
        <v>0</v>
      </c>
      <c r="Z447" s="145">
        <f t="shared" si="194"/>
        <v>0</v>
      </c>
      <c r="AA447" s="164"/>
      <c r="AB447" s="145">
        <f t="shared" si="195"/>
        <v>0</v>
      </c>
      <c r="AC447" s="145">
        <f>R447*F447</f>
        <v>0</v>
      </c>
      <c r="AD447" s="145">
        <f>(S447+T447+U447)*F447</f>
        <v>0</v>
      </c>
      <c r="AE447" s="145">
        <f>X447*F447</f>
        <v>0</v>
      </c>
      <c r="AF447" s="145">
        <f>Y447*F447</f>
        <v>0</v>
      </c>
      <c r="AG447" s="145">
        <f t="shared" si="200"/>
        <v>0</v>
      </c>
    </row>
    <row r="448" spans="1:33" s="135" customFormat="1" ht="12.75" customHeight="1">
      <c r="A448" s="136"/>
      <c r="B448" s="137" t="s">
        <v>1085</v>
      </c>
      <c r="C448" s="138"/>
      <c r="D448" s="141" t="s">
        <v>1086</v>
      </c>
      <c r="E448" s="140" t="s">
        <v>202</v>
      </c>
      <c r="F448" s="141" t="s">
        <v>202</v>
      </c>
      <c r="G448" s="141"/>
      <c r="H448" s="141"/>
      <c r="I448" s="141"/>
      <c r="J448" s="145">
        <v>0</v>
      </c>
      <c r="K448" s="164"/>
      <c r="L448" s="145"/>
      <c r="M448" s="145"/>
      <c r="N448" s="145"/>
      <c r="O448" s="145"/>
      <c r="P448" s="145">
        <f t="shared" si="188"/>
        <v>0</v>
      </c>
      <c r="Q448" s="141"/>
      <c r="R448" s="141"/>
      <c r="S448" s="141"/>
      <c r="T448" s="141"/>
      <c r="U448" s="141"/>
      <c r="V448" s="141"/>
      <c r="W448" s="141"/>
      <c r="X448" s="141"/>
      <c r="Y448" s="141"/>
      <c r="Z448" s="141"/>
      <c r="AA448" s="164"/>
      <c r="AB448" s="141"/>
      <c r="AC448" s="145"/>
      <c r="AD448" s="141"/>
      <c r="AE448" s="141"/>
      <c r="AF448" s="141"/>
      <c r="AG448" s="145"/>
    </row>
    <row r="449" spans="1:33" s="135" customFormat="1" ht="12.75" customHeight="1">
      <c r="A449" s="140">
        <v>312</v>
      </c>
      <c r="B449" s="143" t="s">
        <v>1087</v>
      </c>
      <c r="C449" s="143" t="s">
        <v>1088</v>
      </c>
      <c r="D449" s="141" t="s">
        <v>1089</v>
      </c>
      <c r="E449" s="140" t="s">
        <v>4</v>
      </c>
      <c r="F449" s="144">
        <v>1</v>
      </c>
      <c r="G449" s="145">
        <v>414.38349999999997</v>
      </c>
      <c r="H449" s="1">
        <f t="shared" ref="H449" si="218">G449*(1-$H$3)</f>
        <v>414.38349999999997</v>
      </c>
      <c r="I449" s="145"/>
      <c r="J449" s="145">
        <v>1.7</v>
      </c>
      <c r="K449" s="164"/>
      <c r="L449" s="168"/>
      <c r="M449" s="168"/>
      <c r="N449" s="168"/>
      <c r="O449" s="168"/>
      <c r="P449" s="145">
        <f t="shared" si="188"/>
        <v>0</v>
      </c>
      <c r="Q449" s="145"/>
      <c r="R449" s="145">
        <f t="shared" si="190"/>
        <v>0</v>
      </c>
      <c r="S449" s="168"/>
      <c r="T449" s="168"/>
      <c r="U449" s="168"/>
      <c r="V449" s="145">
        <f t="shared" si="191"/>
        <v>0</v>
      </c>
      <c r="W449" s="145"/>
      <c r="X449" s="145">
        <f t="shared" si="192"/>
        <v>0</v>
      </c>
      <c r="Y449" s="145">
        <f t="shared" si="193"/>
        <v>0</v>
      </c>
      <c r="Z449" s="145">
        <f t="shared" si="194"/>
        <v>0</v>
      </c>
      <c r="AA449" s="164"/>
      <c r="AB449" s="145">
        <f t="shared" si="195"/>
        <v>0</v>
      </c>
      <c r="AC449" s="145">
        <f>R449*F449</f>
        <v>0</v>
      </c>
      <c r="AD449" s="145">
        <f>(S449+T449+U449)*F449</f>
        <v>0</v>
      </c>
      <c r="AE449" s="145">
        <f>X449*F449</f>
        <v>0</v>
      </c>
      <c r="AF449" s="145">
        <f>Y449*F449</f>
        <v>0</v>
      </c>
      <c r="AG449" s="145">
        <f t="shared" si="200"/>
        <v>0</v>
      </c>
    </row>
    <row r="450" spans="1:33" s="135" customFormat="1" ht="12.75" customHeight="1">
      <c r="A450" s="136"/>
      <c r="B450" s="137" t="s">
        <v>1090</v>
      </c>
      <c r="C450" s="138"/>
      <c r="D450" s="139" t="s">
        <v>1091</v>
      </c>
      <c r="E450" s="140" t="s">
        <v>202</v>
      </c>
      <c r="F450" s="141" t="s">
        <v>202</v>
      </c>
      <c r="G450" s="141"/>
      <c r="H450" s="141"/>
      <c r="I450" s="141"/>
      <c r="J450" s="145">
        <v>0</v>
      </c>
      <c r="K450" s="164"/>
      <c r="L450" s="145"/>
      <c r="M450" s="145"/>
      <c r="N450" s="145"/>
      <c r="O450" s="145"/>
      <c r="P450" s="145">
        <f t="shared" si="188"/>
        <v>0</v>
      </c>
      <c r="Q450" s="141"/>
      <c r="R450" s="141"/>
      <c r="S450" s="141"/>
      <c r="T450" s="141"/>
      <c r="U450" s="141"/>
      <c r="V450" s="141"/>
      <c r="W450" s="141"/>
      <c r="X450" s="141"/>
      <c r="Y450" s="141"/>
      <c r="Z450" s="141"/>
      <c r="AA450" s="164"/>
      <c r="AB450" s="141"/>
      <c r="AC450" s="145"/>
      <c r="AD450" s="141"/>
      <c r="AE450" s="141"/>
      <c r="AF450" s="141"/>
      <c r="AG450" s="145"/>
    </row>
    <row r="451" spans="1:33" s="135" customFormat="1" ht="12.75" customHeight="1">
      <c r="A451" s="140">
        <v>313</v>
      </c>
      <c r="B451" s="143" t="s">
        <v>1092</v>
      </c>
      <c r="C451" s="143" t="s">
        <v>1092</v>
      </c>
      <c r="D451" s="141" t="s">
        <v>1093</v>
      </c>
      <c r="E451" s="140" t="s">
        <v>4</v>
      </c>
      <c r="F451" s="144">
        <v>3</v>
      </c>
      <c r="G451" s="145">
        <v>594.44749999999999</v>
      </c>
      <c r="H451" s="1">
        <f t="shared" ref="H451:H452" si="219">G451*(1-$H$3)</f>
        <v>594.44749999999999</v>
      </c>
      <c r="I451" s="145"/>
      <c r="J451" s="145">
        <v>1.7</v>
      </c>
      <c r="K451" s="164"/>
      <c r="L451" s="168"/>
      <c r="M451" s="168"/>
      <c r="N451" s="168"/>
      <c r="O451" s="168"/>
      <c r="P451" s="145">
        <f t="shared" si="188"/>
        <v>0</v>
      </c>
      <c r="Q451" s="145"/>
      <c r="R451" s="145">
        <f t="shared" si="190"/>
        <v>0</v>
      </c>
      <c r="S451" s="168"/>
      <c r="T451" s="168"/>
      <c r="U451" s="168"/>
      <c r="V451" s="145">
        <f t="shared" si="191"/>
        <v>0</v>
      </c>
      <c r="W451" s="145"/>
      <c r="X451" s="145">
        <f t="shared" si="192"/>
        <v>0</v>
      </c>
      <c r="Y451" s="145">
        <f t="shared" si="193"/>
        <v>0</v>
      </c>
      <c r="Z451" s="145">
        <f t="shared" si="194"/>
        <v>0</v>
      </c>
      <c r="AA451" s="164"/>
      <c r="AB451" s="145">
        <f t="shared" si="195"/>
        <v>0</v>
      </c>
      <c r="AC451" s="145">
        <f>R451*F451</f>
        <v>0</v>
      </c>
      <c r="AD451" s="145">
        <f>(S451+T451+U451)*F451</f>
        <v>0</v>
      </c>
      <c r="AE451" s="145">
        <f>X451*F451</f>
        <v>0</v>
      </c>
      <c r="AF451" s="145">
        <f>Y451*F451</f>
        <v>0</v>
      </c>
      <c r="AG451" s="145">
        <f t="shared" si="200"/>
        <v>0</v>
      </c>
    </row>
    <row r="452" spans="1:33" s="135" customFormat="1" ht="12.75" customHeight="1">
      <c r="A452" s="140">
        <v>314</v>
      </c>
      <c r="B452" s="143" t="s">
        <v>152</v>
      </c>
      <c r="C452" s="143" t="s">
        <v>1094</v>
      </c>
      <c r="D452" s="141" t="s">
        <v>185</v>
      </c>
      <c r="E452" s="140" t="s">
        <v>4</v>
      </c>
      <c r="F452" s="144">
        <v>3</v>
      </c>
      <c r="G452" s="145">
        <v>199.852</v>
      </c>
      <c r="H452" s="1">
        <f t="shared" si="219"/>
        <v>199.852</v>
      </c>
      <c r="I452" s="145"/>
      <c r="J452" s="145">
        <v>1.7</v>
      </c>
      <c r="K452" s="164"/>
      <c r="L452" s="168"/>
      <c r="M452" s="168"/>
      <c r="N452" s="168"/>
      <c r="O452" s="168"/>
      <c r="P452" s="145">
        <f t="shared" si="188"/>
        <v>0</v>
      </c>
      <c r="Q452" s="145"/>
      <c r="R452" s="145">
        <f t="shared" si="190"/>
        <v>0</v>
      </c>
      <c r="S452" s="168"/>
      <c r="T452" s="168"/>
      <c r="U452" s="168"/>
      <c r="V452" s="145">
        <f t="shared" si="191"/>
        <v>0</v>
      </c>
      <c r="W452" s="145"/>
      <c r="X452" s="145">
        <f t="shared" si="192"/>
        <v>0</v>
      </c>
      <c r="Y452" s="145">
        <f t="shared" si="193"/>
        <v>0</v>
      </c>
      <c r="Z452" s="145">
        <f t="shared" si="194"/>
        <v>0</v>
      </c>
      <c r="AA452" s="164"/>
      <c r="AB452" s="145">
        <f t="shared" si="195"/>
        <v>0</v>
      </c>
      <c r="AC452" s="145">
        <f>R452*F452</f>
        <v>0</v>
      </c>
      <c r="AD452" s="145">
        <f>(S452+T452+U452)*F452</f>
        <v>0</v>
      </c>
      <c r="AE452" s="145">
        <f>X452*F452</f>
        <v>0</v>
      </c>
      <c r="AF452" s="145">
        <f>Y452*F452</f>
        <v>0</v>
      </c>
      <c r="AG452" s="145">
        <f t="shared" si="200"/>
        <v>0</v>
      </c>
    </row>
    <row r="453" spans="1:33" s="135" customFormat="1" ht="12.75" customHeight="1">
      <c r="A453" s="136"/>
      <c r="B453" s="137" t="s">
        <v>1095</v>
      </c>
      <c r="C453" s="138"/>
      <c r="D453" s="141" t="s">
        <v>1096</v>
      </c>
      <c r="E453" s="140" t="s">
        <v>202</v>
      </c>
      <c r="F453" s="141" t="s">
        <v>202</v>
      </c>
      <c r="G453" s="141"/>
      <c r="H453" s="141"/>
      <c r="I453" s="141"/>
      <c r="J453" s="145">
        <v>0</v>
      </c>
      <c r="K453" s="164"/>
      <c r="L453" s="145"/>
      <c r="M453" s="145"/>
      <c r="N453" s="145"/>
      <c r="O453" s="145"/>
      <c r="P453" s="145">
        <f t="shared" si="188"/>
        <v>0</v>
      </c>
      <c r="Q453" s="141"/>
      <c r="R453" s="141"/>
      <c r="S453" s="141"/>
      <c r="T453" s="141"/>
      <c r="U453" s="141"/>
      <c r="V453" s="141"/>
      <c r="W453" s="141"/>
      <c r="X453" s="141"/>
      <c r="Y453" s="141"/>
      <c r="Z453" s="141"/>
      <c r="AA453" s="164"/>
      <c r="AB453" s="141"/>
      <c r="AC453" s="145"/>
      <c r="AD453" s="141"/>
      <c r="AE453" s="141"/>
      <c r="AF453" s="141"/>
      <c r="AG453" s="145"/>
    </row>
    <row r="454" spans="1:33" s="135" customFormat="1" ht="12.75" customHeight="1">
      <c r="A454" s="140">
        <v>315</v>
      </c>
      <c r="B454" s="143" t="s">
        <v>1097</v>
      </c>
      <c r="C454" s="143" t="s">
        <v>1098</v>
      </c>
      <c r="D454" s="141" t="s">
        <v>1099</v>
      </c>
      <c r="E454" s="140" t="s">
        <v>4</v>
      </c>
      <c r="F454" s="144">
        <v>3</v>
      </c>
      <c r="G454" s="145">
        <v>548.12250000000006</v>
      </c>
      <c r="H454" s="1">
        <f t="shared" ref="H454" si="220">G454*(1-$H$3)</f>
        <v>548.12250000000006</v>
      </c>
      <c r="I454" s="145"/>
      <c r="J454" s="145">
        <v>3.8249999999999997</v>
      </c>
      <c r="K454" s="164"/>
      <c r="L454" s="168"/>
      <c r="M454" s="168"/>
      <c r="N454" s="168"/>
      <c r="O454" s="168"/>
      <c r="P454" s="145">
        <f t="shared" si="188"/>
        <v>0</v>
      </c>
      <c r="Q454" s="145"/>
      <c r="R454" s="145">
        <f t="shared" si="190"/>
        <v>0</v>
      </c>
      <c r="S454" s="168"/>
      <c r="T454" s="168"/>
      <c r="U454" s="168"/>
      <c r="V454" s="145">
        <f t="shared" si="191"/>
        <v>0</v>
      </c>
      <c r="W454" s="145"/>
      <c r="X454" s="145">
        <f t="shared" si="192"/>
        <v>0</v>
      </c>
      <c r="Y454" s="145">
        <f t="shared" si="193"/>
        <v>0</v>
      </c>
      <c r="Z454" s="145">
        <f t="shared" si="194"/>
        <v>0</v>
      </c>
      <c r="AA454" s="164"/>
      <c r="AB454" s="145">
        <f t="shared" si="195"/>
        <v>0</v>
      </c>
      <c r="AC454" s="145">
        <f>R454*F454</f>
        <v>0</v>
      </c>
      <c r="AD454" s="145">
        <f>(S454+T454+U454)*F454</f>
        <v>0</v>
      </c>
      <c r="AE454" s="145">
        <f>X454*F454</f>
        <v>0</v>
      </c>
      <c r="AF454" s="145">
        <f>Y454*F454</f>
        <v>0</v>
      </c>
      <c r="AG454" s="145">
        <f t="shared" si="200"/>
        <v>0</v>
      </c>
    </row>
    <row r="455" spans="1:33" s="135" customFormat="1" ht="12.75" customHeight="1">
      <c r="A455" s="136"/>
      <c r="B455" s="137" t="s">
        <v>1100</v>
      </c>
      <c r="C455" s="138"/>
      <c r="D455" s="141" t="s">
        <v>1101</v>
      </c>
      <c r="E455" s="140" t="s">
        <v>202</v>
      </c>
      <c r="F455" s="141" t="s">
        <v>202</v>
      </c>
      <c r="G455" s="141"/>
      <c r="H455" s="141"/>
      <c r="I455" s="141"/>
      <c r="J455" s="145">
        <v>0</v>
      </c>
      <c r="K455" s="164"/>
      <c r="L455" s="145"/>
      <c r="M455" s="145"/>
      <c r="N455" s="145"/>
      <c r="O455" s="145"/>
      <c r="P455" s="145">
        <f t="shared" ref="P455:P514" si="221">SUM(L455:O455)</f>
        <v>0</v>
      </c>
      <c r="Q455" s="141"/>
      <c r="R455" s="141"/>
      <c r="S455" s="141"/>
      <c r="T455" s="141"/>
      <c r="U455" s="141"/>
      <c r="V455" s="141"/>
      <c r="W455" s="141"/>
      <c r="X455" s="141"/>
      <c r="Y455" s="141"/>
      <c r="Z455" s="141"/>
      <c r="AA455" s="164"/>
      <c r="AB455" s="141"/>
      <c r="AC455" s="145"/>
      <c r="AD455" s="141"/>
      <c r="AE455" s="141"/>
      <c r="AF455" s="141"/>
      <c r="AG455" s="145"/>
    </row>
    <row r="456" spans="1:33" s="135" customFormat="1" ht="12.75" customHeight="1">
      <c r="A456" s="140">
        <v>316</v>
      </c>
      <c r="B456" s="143" t="s">
        <v>1102</v>
      </c>
      <c r="C456" s="143" t="s">
        <v>1103</v>
      </c>
      <c r="D456" s="141" t="s">
        <v>1104</v>
      </c>
      <c r="E456" s="140" t="s">
        <v>4</v>
      </c>
      <c r="F456" s="144">
        <v>1</v>
      </c>
      <c r="G456" s="145">
        <v>234.94850000000002</v>
      </c>
      <c r="H456" s="1">
        <f t="shared" ref="H456:H457" si="222">G456*(1-$H$3)</f>
        <v>234.94850000000002</v>
      </c>
      <c r="I456" s="145"/>
      <c r="J456" s="145">
        <v>1.7</v>
      </c>
      <c r="K456" s="164"/>
      <c r="L456" s="168"/>
      <c r="M456" s="168"/>
      <c r="N456" s="168"/>
      <c r="O456" s="168"/>
      <c r="P456" s="145">
        <f t="shared" si="221"/>
        <v>0</v>
      </c>
      <c r="Q456" s="145"/>
      <c r="R456" s="145">
        <f t="shared" ref="R456:R514" si="223">L456*$L$3+M456*$M$3+N456*$N$3+O456*$O$3</f>
        <v>0</v>
      </c>
      <c r="S456" s="168"/>
      <c r="T456" s="168"/>
      <c r="U456" s="168"/>
      <c r="V456" s="145">
        <f t="shared" ref="V456:V514" si="224">SUM(R456:U456)</f>
        <v>0</v>
      </c>
      <c r="W456" s="145"/>
      <c r="X456" s="145">
        <f t="shared" ref="X456:X514" si="225">V456*$X$3</f>
        <v>0</v>
      </c>
      <c r="Y456" s="145">
        <f t="shared" ref="Y456:Y514" si="226">(V456+X456)*$Y$3</f>
        <v>0</v>
      </c>
      <c r="Z456" s="145">
        <f t="shared" ref="Z456:Z514" si="227">V456+X456+Y456</f>
        <v>0</v>
      </c>
      <c r="AA456" s="164"/>
      <c r="AB456" s="145">
        <f t="shared" ref="AB456:AB514" si="228">P456*F456</f>
        <v>0</v>
      </c>
      <c r="AC456" s="145">
        <f>R456*F456</f>
        <v>0</v>
      </c>
      <c r="AD456" s="145">
        <f>(S456+T456+U456)*F456</f>
        <v>0</v>
      </c>
      <c r="AE456" s="145">
        <f>X456*F456</f>
        <v>0</v>
      </c>
      <c r="AF456" s="145">
        <f>Y456*F456</f>
        <v>0</v>
      </c>
      <c r="AG456" s="145">
        <f t="shared" ref="AG456:AG514" si="229">SUM(AC456:AF456)</f>
        <v>0</v>
      </c>
    </row>
    <row r="457" spans="1:33" s="135" customFormat="1" ht="12.75" customHeight="1">
      <c r="A457" s="140">
        <v>317</v>
      </c>
      <c r="B457" s="143" t="s">
        <v>1105</v>
      </c>
      <c r="C457" s="143" t="s">
        <v>1106</v>
      </c>
      <c r="D457" s="141" t="s">
        <v>1107</v>
      </c>
      <c r="E457" s="140" t="s">
        <v>4</v>
      </c>
      <c r="F457" s="144">
        <v>5</v>
      </c>
      <c r="G457" s="145">
        <v>135.68549999999999</v>
      </c>
      <c r="H457" s="1">
        <f t="shared" si="222"/>
        <v>135.68549999999999</v>
      </c>
      <c r="I457" s="145"/>
      <c r="J457" s="145">
        <v>0.85</v>
      </c>
      <c r="K457" s="164"/>
      <c r="L457" s="168"/>
      <c r="M457" s="168"/>
      <c r="N457" s="168"/>
      <c r="O457" s="168"/>
      <c r="P457" s="145">
        <f t="shared" si="221"/>
        <v>0</v>
      </c>
      <c r="Q457" s="145"/>
      <c r="R457" s="145">
        <f t="shared" si="223"/>
        <v>0</v>
      </c>
      <c r="S457" s="168"/>
      <c r="T457" s="168"/>
      <c r="U457" s="168"/>
      <c r="V457" s="145">
        <f t="shared" si="224"/>
        <v>0</v>
      </c>
      <c r="W457" s="145"/>
      <c r="X457" s="145">
        <f t="shared" si="225"/>
        <v>0</v>
      </c>
      <c r="Y457" s="145">
        <f t="shared" si="226"/>
        <v>0</v>
      </c>
      <c r="Z457" s="145">
        <f t="shared" si="227"/>
        <v>0</v>
      </c>
      <c r="AA457" s="164"/>
      <c r="AB457" s="145">
        <f t="shared" si="228"/>
        <v>0</v>
      </c>
      <c r="AC457" s="145">
        <f>R457*F457</f>
        <v>0</v>
      </c>
      <c r="AD457" s="145">
        <f>(S457+T457+U457)*F457</f>
        <v>0</v>
      </c>
      <c r="AE457" s="145">
        <f>X457*F457</f>
        <v>0</v>
      </c>
      <c r="AF457" s="145">
        <f>Y457*F457</f>
        <v>0</v>
      </c>
      <c r="AG457" s="145">
        <f t="shared" si="229"/>
        <v>0</v>
      </c>
    </row>
    <row r="458" spans="1:33" s="135" customFormat="1" ht="12.75" customHeight="1">
      <c r="A458" s="136"/>
      <c r="B458" s="137" t="s">
        <v>1108</v>
      </c>
      <c r="C458" s="138"/>
      <c r="D458" s="141" t="s">
        <v>1109</v>
      </c>
      <c r="E458" s="140" t="s">
        <v>202</v>
      </c>
      <c r="F458" s="141" t="s">
        <v>202</v>
      </c>
      <c r="G458" s="141"/>
      <c r="H458" s="141"/>
      <c r="I458" s="141"/>
      <c r="J458" s="145">
        <v>0</v>
      </c>
      <c r="K458" s="164"/>
      <c r="L458" s="145"/>
      <c r="M458" s="145"/>
      <c r="N458" s="145"/>
      <c r="O458" s="145"/>
      <c r="P458" s="145">
        <f t="shared" si="221"/>
        <v>0</v>
      </c>
      <c r="Q458" s="141"/>
      <c r="R458" s="141"/>
      <c r="S458" s="141"/>
      <c r="T458" s="141"/>
      <c r="U458" s="141"/>
      <c r="V458" s="141"/>
      <c r="W458" s="141"/>
      <c r="X458" s="141"/>
      <c r="Y458" s="141"/>
      <c r="Z458" s="141"/>
      <c r="AA458" s="164"/>
      <c r="AB458" s="141"/>
      <c r="AC458" s="145"/>
      <c r="AD458" s="141"/>
      <c r="AE458" s="141"/>
      <c r="AF458" s="141"/>
      <c r="AG458" s="145"/>
    </row>
    <row r="459" spans="1:33" s="135" customFormat="1" ht="12.75" customHeight="1">
      <c r="A459" s="140">
        <v>318</v>
      </c>
      <c r="B459" s="143" t="s">
        <v>1110</v>
      </c>
      <c r="C459" s="143" t="s">
        <v>1111</v>
      </c>
      <c r="D459" s="141" t="s">
        <v>1112</v>
      </c>
      <c r="E459" s="140" t="s">
        <v>4</v>
      </c>
      <c r="F459" s="144">
        <v>6</v>
      </c>
      <c r="G459" s="145">
        <v>68.594999999999999</v>
      </c>
      <c r="H459" s="1">
        <f t="shared" ref="H459" si="230">G459*(1-$H$3)</f>
        <v>68.594999999999999</v>
      </c>
      <c r="I459" s="145"/>
      <c r="J459" s="145">
        <v>1.7</v>
      </c>
      <c r="K459" s="164"/>
      <c r="L459" s="168"/>
      <c r="M459" s="168"/>
      <c r="N459" s="168"/>
      <c r="O459" s="168"/>
      <c r="P459" s="148">
        <f t="shared" si="221"/>
        <v>0</v>
      </c>
      <c r="Q459" s="148"/>
      <c r="R459" s="145">
        <f t="shared" si="223"/>
        <v>0</v>
      </c>
      <c r="S459" s="168"/>
      <c r="T459" s="168"/>
      <c r="U459" s="168"/>
      <c r="V459" s="145">
        <f t="shared" si="224"/>
        <v>0</v>
      </c>
      <c r="W459" s="145"/>
      <c r="X459" s="145">
        <f t="shared" si="225"/>
        <v>0</v>
      </c>
      <c r="Y459" s="145">
        <f t="shared" si="226"/>
        <v>0</v>
      </c>
      <c r="Z459" s="145">
        <f t="shared" si="227"/>
        <v>0</v>
      </c>
      <c r="AA459" s="164"/>
      <c r="AB459" s="145">
        <f t="shared" si="228"/>
        <v>0</v>
      </c>
      <c r="AC459" s="145">
        <f>R459*F459</f>
        <v>0</v>
      </c>
      <c r="AD459" s="145">
        <f>(S459+T459+U459)*F459</f>
        <v>0</v>
      </c>
      <c r="AE459" s="145">
        <f>X459*F459</f>
        <v>0</v>
      </c>
      <c r="AF459" s="145">
        <f>Y459*F459</f>
        <v>0</v>
      </c>
      <c r="AG459" s="145">
        <f t="shared" si="229"/>
        <v>0</v>
      </c>
    </row>
    <row r="460" spans="1:33" s="135" customFormat="1" ht="12.75" customHeight="1">
      <c r="A460" s="136"/>
      <c r="B460" s="137" t="s">
        <v>1113</v>
      </c>
      <c r="C460" s="138"/>
      <c r="D460" s="139" t="s">
        <v>1114</v>
      </c>
      <c r="E460" s="140" t="s">
        <v>202</v>
      </c>
      <c r="F460" s="141" t="s">
        <v>202</v>
      </c>
      <c r="G460" s="141"/>
      <c r="H460" s="141"/>
      <c r="I460" s="141"/>
      <c r="J460" s="145">
        <v>0</v>
      </c>
      <c r="K460" s="164"/>
      <c r="L460" s="145"/>
      <c r="M460" s="145"/>
      <c r="N460" s="145"/>
      <c r="O460" s="145"/>
      <c r="P460" s="145">
        <f t="shared" si="221"/>
        <v>0</v>
      </c>
      <c r="Q460" s="141"/>
      <c r="R460" s="141"/>
      <c r="S460" s="141"/>
      <c r="T460" s="141"/>
      <c r="U460" s="141"/>
      <c r="V460" s="141"/>
      <c r="W460" s="141"/>
      <c r="X460" s="141"/>
      <c r="Y460" s="141"/>
      <c r="Z460" s="141"/>
      <c r="AA460" s="164"/>
      <c r="AB460" s="141"/>
      <c r="AC460" s="145"/>
      <c r="AD460" s="141"/>
      <c r="AE460" s="141"/>
      <c r="AF460" s="141"/>
      <c r="AG460" s="145"/>
    </row>
    <row r="461" spans="1:33" s="135" customFormat="1" ht="12.75" customHeight="1">
      <c r="A461" s="140">
        <v>319</v>
      </c>
      <c r="B461" s="143" t="s">
        <v>1115</v>
      </c>
      <c r="C461" s="143" t="s">
        <v>1115</v>
      </c>
      <c r="D461" s="141" t="s">
        <v>1116</v>
      </c>
      <c r="E461" s="140" t="s">
        <v>4</v>
      </c>
      <c r="F461" s="144">
        <v>1</v>
      </c>
      <c r="G461" s="145">
        <v>379.661</v>
      </c>
      <c r="H461" s="1">
        <f t="shared" ref="H461" si="231">G461*(1-$H$3)</f>
        <v>379.661</v>
      </c>
      <c r="I461" s="145"/>
      <c r="J461" s="145">
        <v>0.85</v>
      </c>
      <c r="K461" s="164"/>
      <c r="L461" s="168"/>
      <c r="M461" s="168"/>
      <c r="N461" s="168"/>
      <c r="O461" s="168"/>
      <c r="P461" s="145">
        <f t="shared" si="221"/>
        <v>0</v>
      </c>
      <c r="Q461" s="145"/>
      <c r="R461" s="145">
        <f t="shared" si="223"/>
        <v>0</v>
      </c>
      <c r="S461" s="168"/>
      <c r="T461" s="168"/>
      <c r="U461" s="168"/>
      <c r="V461" s="145">
        <f t="shared" si="224"/>
        <v>0</v>
      </c>
      <c r="W461" s="145"/>
      <c r="X461" s="145">
        <f t="shared" si="225"/>
        <v>0</v>
      </c>
      <c r="Y461" s="145">
        <f t="shared" si="226"/>
        <v>0</v>
      </c>
      <c r="Z461" s="145">
        <f t="shared" si="227"/>
        <v>0</v>
      </c>
      <c r="AA461" s="164"/>
      <c r="AB461" s="145">
        <f t="shared" si="228"/>
        <v>0</v>
      </c>
      <c r="AC461" s="145">
        <f>R461*F461</f>
        <v>0</v>
      </c>
      <c r="AD461" s="145">
        <f>(S461+T461+U461)*F461</f>
        <v>0</v>
      </c>
      <c r="AE461" s="145">
        <f>X461*F461</f>
        <v>0</v>
      </c>
      <c r="AF461" s="145">
        <f>Y461*F461</f>
        <v>0</v>
      </c>
      <c r="AG461" s="145">
        <f t="shared" si="229"/>
        <v>0</v>
      </c>
    </row>
    <row r="462" spans="1:33" s="135" customFormat="1" ht="12.75" customHeight="1">
      <c r="A462" s="142" t="s">
        <v>202</v>
      </c>
      <c r="B462" s="137" t="s">
        <v>1117</v>
      </c>
      <c r="C462" s="143" t="s">
        <v>202</v>
      </c>
      <c r="D462" s="141" t="s">
        <v>1118</v>
      </c>
      <c r="E462" s="140" t="s">
        <v>202</v>
      </c>
      <c r="F462" s="141" t="s">
        <v>202</v>
      </c>
      <c r="G462" s="141"/>
      <c r="H462" s="141"/>
      <c r="I462" s="141"/>
      <c r="J462" s="145">
        <v>0</v>
      </c>
      <c r="K462" s="164"/>
      <c r="L462" s="145"/>
      <c r="M462" s="145"/>
      <c r="N462" s="145"/>
      <c r="O462" s="145"/>
      <c r="P462" s="145">
        <f t="shared" si="221"/>
        <v>0</v>
      </c>
      <c r="Q462" s="141"/>
      <c r="R462" s="141"/>
      <c r="S462" s="141"/>
      <c r="T462" s="141"/>
      <c r="U462" s="141"/>
      <c r="V462" s="141"/>
      <c r="W462" s="141"/>
      <c r="X462" s="141"/>
      <c r="Y462" s="141"/>
      <c r="Z462" s="141"/>
      <c r="AA462" s="164"/>
      <c r="AB462" s="141"/>
      <c r="AC462" s="145"/>
      <c r="AD462" s="141"/>
      <c r="AE462" s="141"/>
      <c r="AF462" s="141"/>
      <c r="AG462" s="145"/>
    </row>
    <row r="463" spans="1:33" s="135" customFormat="1" ht="12.75" customHeight="1">
      <c r="A463" s="140">
        <v>320</v>
      </c>
      <c r="B463" s="143" t="s">
        <v>1119</v>
      </c>
      <c r="C463" s="143" t="s">
        <v>1120</v>
      </c>
      <c r="D463" s="141" t="s">
        <v>1121</v>
      </c>
      <c r="E463" s="140" t="s">
        <v>4</v>
      </c>
      <c r="F463" s="144">
        <v>1</v>
      </c>
      <c r="G463" s="145">
        <v>2391.6194999999998</v>
      </c>
      <c r="H463" s="1">
        <f t="shared" ref="H463" si="232">G463*(1-$H$3)</f>
        <v>2391.6194999999998</v>
      </c>
      <c r="I463" s="145"/>
      <c r="J463" s="145">
        <v>5.0999999999999996</v>
      </c>
      <c r="K463" s="164"/>
      <c r="L463" s="168"/>
      <c r="M463" s="168"/>
      <c r="N463" s="168"/>
      <c r="O463" s="168"/>
      <c r="P463" s="145">
        <f t="shared" si="221"/>
        <v>0</v>
      </c>
      <c r="Q463" s="145"/>
      <c r="R463" s="145">
        <f t="shared" si="223"/>
        <v>0</v>
      </c>
      <c r="S463" s="168"/>
      <c r="T463" s="168"/>
      <c r="U463" s="168"/>
      <c r="V463" s="145">
        <f t="shared" si="224"/>
        <v>0</v>
      </c>
      <c r="W463" s="145"/>
      <c r="X463" s="145">
        <f t="shared" si="225"/>
        <v>0</v>
      </c>
      <c r="Y463" s="145">
        <f t="shared" si="226"/>
        <v>0</v>
      </c>
      <c r="Z463" s="145">
        <f t="shared" si="227"/>
        <v>0</v>
      </c>
      <c r="AA463" s="164"/>
      <c r="AB463" s="145">
        <f t="shared" si="228"/>
        <v>0</v>
      </c>
      <c r="AC463" s="145">
        <f>R463*F463</f>
        <v>0</v>
      </c>
      <c r="AD463" s="145">
        <f>(S463+T463+U463)*F463</f>
        <v>0</v>
      </c>
      <c r="AE463" s="145">
        <f>X463*F463</f>
        <v>0</v>
      </c>
      <c r="AF463" s="145">
        <f>Y463*F463</f>
        <v>0</v>
      </c>
      <c r="AG463" s="145">
        <f t="shared" si="229"/>
        <v>0</v>
      </c>
    </row>
    <row r="464" spans="1:33" s="135" customFormat="1" ht="12.75" customHeight="1">
      <c r="A464" s="142" t="s">
        <v>202</v>
      </c>
      <c r="B464" s="137" t="s">
        <v>1122</v>
      </c>
      <c r="C464" s="143" t="s">
        <v>202</v>
      </c>
      <c r="D464" s="141" t="s">
        <v>1123</v>
      </c>
      <c r="E464" s="140" t="s">
        <v>202</v>
      </c>
      <c r="F464" s="141" t="s">
        <v>202</v>
      </c>
      <c r="G464" s="141"/>
      <c r="H464" s="141"/>
      <c r="I464" s="141"/>
      <c r="J464" s="145">
        <v>0</v>
      </c>
      <c r="K464" s="164"/>
      <c r="L464" s="145"/>
      <c r="M464" s="145"/>
      <c r="N464" s="145"/>
      <c r="O464" s="145"/>
      <c r="P464" s="145">
        <f t="shared" si="221"/>
        <v>0</v>
      </c>
      <c r="Q464" s="141"/>
      <c r="R464" s="141"/>
      <c r="S464" s="141"/>
      <c r="T464" s="141"/>
      <c r="U464" s="141"/>
      <c r="V464" s="141"/>
      <c r="W464" s="141"/>
      <c r="X464" s="141"/>
      <c r="Y464" s="141"/>
      <c r="Z464" s="141"/>
      <c r="AA464" s="164"/>
      <c r="AB464" s="141"/>
      <c r="AC464" s="145"/>
      <c r="AD464" s="141"/>
      <c r="AE464" s="141"/>
      <c r="AF464" s="141"/>
      <c r="AG464" s="145"/>
    </row>
    <row r="465" spans="1:33" s="135" customFormat="1" ht="12.75" customHeight="1">
      <c r="A465" s="140">
        <v>321</v>
      </c>
      <c r="B465" s="143" t="s">
        <v>1124</v>
      </c>
      <c r="C465" s="143" t="s">
        <v>1125</v>
      </c>
      <c r="D465" s="141" t="s">
        <v>1126</v>
      </c>
      <c r="E465" s="140" t="s">
        <v>4</v>
      </c>
      <c r="F465" s="144">
        <v>1</v>
      </c>
      <c r="G465" s="145">
        <v>1694.3219999999999</v>
      </c>
      <c r="H465" s="1">
        <f t="shared" ref="H465" si="233">G465*(1-$H$3)</f>
        <v>1694.3219999999999</v>
      </c>
      <c r="I465" s="145"/>
      <c r="J465" s="145">
        <v>3.4</v>
      </c>
      <c r="K465" s="164"/>
      <c r="L465" s="168"/>
      <c r="M465" s="168"/>
      <c r="N465" s="168"/>
      <c r="O465" s="168"/>
      <c r="P465" s="145">
        <f t="shared" si="221"/>
        <v>0</v>
      </c>
      <c r="Q465" s="145"/>
      <c r="R465" s="145">
        <f t="shared" si="223"/>
        <v>0</v>
      </c>
      <c r="S465" s="168"/>
      <c r="T465" s="168"/>
      <c r="U465" s="168"/>
      <c r="V465" s="145">
        <f t="shared" si="224"/>
        <v>0</v>
      </c>
      <c r="W465" s="145"/>
      <c r="X465" s="145">
        <f t="shared" si="225"/>
        <v>0</v>
      </c>
      <c r="Y465" s="145">
        <f t="shared" si="226"/>
        <v>0</v>
      </c>
      <c r="Z465" s="145">
        <f t="shared" si="227"/>
        <v>0</v>
      </c>
      <c r="AA465" s="164"/>
      <c r="AB465" s="145">
        <f t="shared" si="228"/>
        <v>0</v>
      </c>
      <c r="AC465" s="145">
        <f>R465*F465</f>
        <v>0</v>
      </c>
      <c r="AD465" s="145">
        <f>(S465+T465+U465)*F465</f>
        <v>0</v>
      </c>
      <c r="AE465" s="145">
        <f>X465*F465</f>
        <v>0</v>
      </c>
      <c r="AF465" s="145">
        <f>Y465*F465</f>
        <v>0</v>
      </c>
      <c r="AG465" s="145">
        <f t="shared" si="229"/>
        <v>0</v>
      </c>
    </row>
    <row r="466" spans="1:33" s="135" customFormat="1" ht="12.75" customHeight="1">
      <c r="A466" s="142" t="s">
        <v>202</v>
      </c>
      <c r="B466" s="137" t="s">
        <v>1127</v>
      </c>
      <c r="C466" s="143" t="s">
        <v>202</v>
      </c>
      <c r="D466" s="141" t="s">
        <v>1128</v>
      </c>
      <c r="E466" s="140" t="s">
        <v>202</v>
      </c>
      <c r="F466" s="141" t="s">
        <v>202</v>
      </c>
      <c r="G466" s="141"/>
      <c r="H466" s="141"/>
      <c r="I466" s="141"/>
      <c r="J466" s="145">
        <v>0</v>
      </c>
      <c r="K466" s="164"/>
      <c r="L466" s="145"/>
      <c r="M466" s="145"/>
      <c r="N466" s="145"/>
      <c r="O466" s="145"/>
      <c r="P466" s="145">
        <f t="shared" si="221"/>
        <v>0</v>
      </c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  <c r="AA466" s="164"/>
      <c r="AB466" s="141"/>
      <c r="AC466" s="145"/>
      <c r="AD466" s="141"/>
      <c r="AE466" s="141"/>
      <c r="AF466" s="141"/>
      <c r="AG466" s="145"/>
    </row>
    <row r="467" spans="1:33" s="135" customFormat="1" ht="12.75" customHeight="1">
      <c r="A467" s="140">
        <v>322</v>
      </c>
      <c r="B467" s="143" t="s">
        <v>1129</v>
      </c>
      <c r="C467" s="143" t="s">
        <v>1130</v>
      </c>
      <c r="D467" s="141" t="s">
        <v>1131</v>
      </c>
      <c r="E467" s="140" t="s">
        <v>4</v>
      </c>
      <c r="F467" s="144">
        <v>1</v>
      </c>
      <c r="G467" s="145">
        <v>11953.635</v>
      </c>
      <c r="H467" s="1">
        <f t="shared" ref="H467" si="234">G467*(1-$H$3)</f>
        <v>11953.635</v>
      </c>
      <c r="I467" s="145"/>
      <c r="J467" s="145">
        <v>20.399999999999999</v>
      </c>
      <c r="K467" s="164"/>
      <c r="L467" s="168"/>
      <c r="M467" s="168"/>
      <c r="N467" s="168"/>
      <c r="O467" s="168"/>
      <c r="P467" s="145">
        <f t="shared" si="221"/>
        <v>0</v>
      </c>
      <c r="Q467" s="145"/>
      <c r="R467" s="145">
        <f t="shared" si="223"/>
        <v>0</v>
      </c>
      <c r="S467" s="168"/>
      <c r="T467" s="168"/>
      <c r="U467" s="168"/>
      <c r="V467" s="145">
        <f t="shared" si="224"/>
        <v>0</v>
      </c>
      <c r="W467" s="145"/>
      <c r="X467" s="145">
        <f t="shared" si="225"/>
        <v>0</v>
      </c>
      <c r="Y467" s="145">
        <f t="shared" si="226"/>
        <v>0</v>
      </c>
      <c r="Z467" s="145">
        <f t="shared" si="227"/>
        <v>0</v>
      </c>
      <c r="AA467" s="164"/>
      <c r="AB467" s="145">
        <f t="shared" si="228"/>
        <v>0</v>
      </c>
      <c r="AC467" s="145">
        <f>R467*F467</f>
        <v>0</v>
      </c>
      <c r="AD467" s="145">
        <f>(S467+T467+U467)*F467</f>
        <v>0</v>
      </c>
      <c r="AE467" s="145">
        <f>X467*F467</f>
        <v>0</v>
      </c>
      <c r="AF467" s="145">
        <f>Y467*F467</f>
        <v>0</v>
      </c>
      <c r="AG467" s="145">
        <f t="shared" si="229"/>
        <v>0</v>
      </c>
    </row>
    <row r="468" spans="1:33" s="135" customFormat="1" ht="12.75" customHeight="1">
      <c r="A468" s="142" t="s">
        <v>202</v>
      </c>
      <c r="B468" s="137" t="s">
        <v>17</v>
      </c>
      <c r="C468" s="143" t="s">
        <v>202</v>
      </c>
      <c r="D468" s="139" t="s">
        <v>1132</v>
      </c>
      <c r="E468" s="140" t="s">
        <v>202</v>
      </c>
      <c r="F468" s="141" t="s">
        <v>202</v>
      </c>
      <c r="G468" s="141"/>
      <c r="H468" s="141"/>
      <c r="I468" s="141"/>
      <c r="J468" s="145">
        <v>0</v>
      </c>
      <c r="K468" s="164"/>
      <c r="L468" s="145"/>
      <c r="M468" s="145"/>
      <c r="N468" s="145"/>
      <c r="O468" s="145"/>
      <c r="P468" s="145">
        <f t="shared" si="221"/>
        <v>0</v>
      </c>
      <c r="Q468" s="141"/>
      <c r="R468" s="141"/>
      <c r="S468" s="141"/>
      <c r="T468" s="141"/>
      <c r="U468" s="141"/>
      <c r="V468" s="141"/>
      <c r="W468" s="141"/>
      <c r="X468" s="141"/>
      <c r="Y468" s="141"/>
      <c r="Z468" s="141"/>
      <c r="AA468" s="164"/>
      <c r="AB468" s="141"/>
      <c r="AC468" s="145"/>
      <c r="AD468" s="141"/>
      <c r="AE468" s="141"/>
      <c r="AF468" s="141"/>
      <c r="AG468" s="145"/>
    </row>
    <row r="469" spans="1:33" s="135" customFormat="1" ht="12.75" customHeight="1">
      <c r="A469" s="140">
        <v>323</v>
      </c>
      <c r="B469" s="143" t="s">
        <v>18</v>
      </c>
      <c r="C469" s="143" t="s">
        <v>18</v>
      </c>
      <c r="D469" s="141" t="s">
        <v>177</v>
      </c>
      <c r="E469" s="140" t="s">
        <v>6</v>
      </c>
      <c r="F469" s="144">
        <v>1000</v>
      </c>
      <c r="G469" s="145">
        <v>5.7544999999999993</v>
      </c>
      <c r="H469" s="1">
        <f t="shared" ref="H469:H470" si="235">G469*(1-$H$3)</f>
        <v>5.7544999999999993</v>
      </c>
      <c r="I469" s="145"/>
      <c r="J469" s="145">
        <v>5.0999999999999997E-2</v>
      </c>
      <c r="K469" s="164"/>
      <c r="L469" s="168"/>
      <c r="M469" s="168"/>
      <c r="N469" s="168"/>
      <c r="O469" s="168"/>
      <c r="P469" s="145">
        <f t="shared" si="221"/>
        <v>0</v>
      </c>
      <c r="Q469" s="145"/>
      <c r="R469" s="145">
        <f t="shared" si="223"/>
        <v>0</v>
      </c>
      <c r="S469" s="168"/>
      <c r="T469" s="168"/>
      <c r="U469" s="168"/>
      <c r="V469" s="145">
        <f t="shared" si="224"/>
        <v>0</v>
      </c>
      <c r="W469" s="145"/>
      <c r="X469" s="145">
        <f t="shared" si="225"/>
        <v>0</v>
      </c>
      <c r="Y469" s="145">
        <f t="shared" si="226"/>
        <v>0</v>
      </c>
      <c r="Z469" s="145">
        <f t="shared" si="227"/>
        <v>0</v>
      </c>
      <c r="AA469" s="164"/>
      <c r="AB469" s="145">
        <f t="shared" si="228"/>
        <v>0</v>
      </c>
      <c r="AC469" s="145">
        <f>R469*F469</f>
        <v>0</v>
      </c>
      <c r="AD469" s="145">
        <f>(S469+T469+U469)*F469</f>
        <v>0</v>
      </c>
      <c r="AE469" s="145">
        <f>X469*F469</f>
        <v>0</v>
      </c>
      <c r="AF469" s="145">
        <f>Y469*F469</f>
        <v>0</v>
      </c>
      <c r="AG469" s="145">
        <f t="shared" si="229"/>
        <v>0</v>
      </c>
    </row>
    <row r="470" spans="1:33" s="135" customFormat="1" ht="12.75" customHeight="1">
      <c r="A470" s="140">
        <v>324</v>
      </c>
      <c r="B470" s="143" t="s">
        <v>19</v>
      </c>
      <c r="C470" s="143" t="s">
        <v>19</v>
      </c>
      <c r="D470" s="141" t="s">
        <v>178</v>
      </c>
      <c r="E470" s="140" t="s">
        <v>6</v>
      </c>
      <c r="F470" s="144">
        <v>4467</v>
      </c>
      <c r="G470" s="145">
        <v>5.4569999999999999</v>
      </c>
      <c r="H470" s="1">
        <f t="shared" si="235"/>
        <v>5.4569999999999999</v>
      </c>
      <c r="I470" s="145"/>
      <c r="J470" s="145">
        <v>5.0999999999999997E-2</v>
      </c>
      <c r="K470" s="164"/>
      <c r="L470" s="168"/>
      <c r="M470" s="168"/>
      <c r="N470" s="168"/>
      <c r="O470" s="168"/>
      <c r="P470" s="145">
        <f t="shared" si="221"/>
        <v>0</v>
      </c>
      <c r="Q470" s="145"/>
      <c r="R470" s="145">
        <f t="shared" si="223"/>
        <v>0</v>
      </c>
      <c r="S470" s="168"/>
      <c r="T470" s="168"/>
      <c r="U470" s="168"/>
      <c r="V470" s="145">
        <f t="shared" si="224"/>
        <v>0</v>
      </c>
      <c r="W470" s="145"/>
      <c r="X470" s="145">
        <f t="shared" si="225"/>
        <v>0</v>
      </c>
      <c r="Y470" s="145">
        <f t="shared" si="226"/>
        <v>0</v>
      </c>
      <c r="Z470" s="145">
        <f t="shared" si="227"/>
        <v>0</v>
      </c>
      <c r="AA470" s="164"/>
      <c r="AB470" s="145">
        <f t="shared" si="228"/>
        <v>0</v>
      </c>
      <c r="AC470" s="145">
        <f>R470*F470</f>
        <v>0</v>
      </c>
      <c r="AD470" s="145">
        <f>(S470+T470+U470)*F470</f>
        <v>0</v>
      </c>
      <c r="AE470" s="145">
        <f>X470*F470</f>
        <v>0</v>
      </c>
      <c r="AF470" s="145">
        <f>Y470*F470</f>
        <v>0</v>
      </c>
      <c r="AG470" s="145">
        <f t="shared" si="229"/>
        <v>0</v>
      </c>
    </row>
    <row r="471" spans="1:33" s="135" customFormat="1" ht="12.75" customHeight="1">
      <c r="A471" s="142" t="s">
        <v>202</v>
      </c>
      <c r="B471" s="137" t="s">
        <v>1133</v>
      </c>
      <c r="C471" s="143" t="s">
        <v>202</v>
      </c>
      <c r="D471" s="141" t="s">
        <v>1134</v>
      </c>
      <c r="E471" s="140" t="s">
        <v>202</v>
      </c>
      <c r="F471" s="141" t="s">
        <v>202</v>
      </c>
      <c r="G471" s="141"/>
      <c r="H471" s="141"/>
      <c r="I471" s="141"/>
      <c r="J471" s="145">
        <v>0</v>
      </c>
      <c r="K471" s="164"/>
      <c r="L471" s="145"/>
      <c r="M471" s="145"/>
      <c r="N471" s="145"/>
      <c r="O471" s="145"/>
      <c r="P471" s="145">
        <f t="shared" si="221"/>
        <v>0</v>
      </c>
      <c r="Q471" s="141"/>
      <c r="R471" s="141"/>
      <c r="S471" s="141"/>
      <c r="T471" s="141"/>
      <c r="U471" s="141"/>
      <c r="V471" s="141"/>
      <c r="W471" s="141"/>
      <c r="X471" s="141"/>
      <c r="Y471" s="141"/>
      <c r="Z471" s="141"/>
      <c r="AA471" s="164"/>
      <c r="AB471" s="141"/>
      <c r="AC471" s="145"/>
      <c r="AD471" s="141"/>
      <c r="AE471" s="141"/>
      <c r="AF471" s="141"/>
      <c r="AG471" s="145"/>
    </row>
    <row r="472" spans="1:33" s="135" customFormat="1" ht="12.75" customHeight="1">
      <c r="A472" s="140">
        <v>325</v>
      </c>
      <c r="B472" s="143" t="s">
        <v>1135</v>
      </c>
      <c r="C472" s="143" t="s">
        <v>1136</v>
      </c>
      <c r="D472" s="141" t="s">
        <v>1137</v>
      </c>
      <c r="E472" s="140" t="s">
        <v>4</v>
      </c>
      <c r="F472" s="144">
        <v>9</v>
      </c>
      <c r="G472" s="145">
        <v>100.351</v>
      </c>
      <c r="H472" s="1">
        <f t="shared" ref="H472" si="236">G472*(1-$H$3)</f>
        <v>100.351</v>
      </c>
      <c r="I472" s="145"/>
      <c r="J472" s="145">
        <v>0.17</v>
      </c>
      <c r="K472" s="164"/>
      <c r="L472" s="168"/>
      <c r="M472" s="168"/>
      <c r="N472" s="168"/>
      <c r="O472" s="168"/>
      <c r="P472" s="145">
        <f t="shared" si="221"/>
        <v>0</v>
      </c>
      <c r="Q472" s="145"/>
      <c r="R472" s="145">
        <f t="shared" si="223"/>
        <v>0</v>
      </c>
      <c r="S472" s="168"/>
      <c r="T472" s="168"/>
      <c r="U472" s="168"/>
      <c r="V472" s="145">
        <f t="shared" si="224"/>
        <v>0</v>
      </c>
      <c r="W472" s="145"/>
      <c r="X472" s="145">
        <f t="shared" si="225"/>
        <v>0</v>
      </c>
      <c r="Y472" s="145">
        <f t="shared" si="226"/>
        <v>0</v>
      </c>
      <c r="Z472" s="145">
        <f t="shared" si="227"/>
        <v>0</v>
      </c>
      <c r="AA472" s="164"/>
      <c r="AB472" s="145">
        <f t="shared" si="228"/>
        <v>0</v>
      </c>
      <c r="AC472" s="145">
        <f>R472*F472</f>
        <v>0</v>
      </c>
      <c r="AD472" s="145">
        <f>(S472+T472+U472)*F472</f>
        <v>0</v>
      </c>
      <c r="AE472" s="145">
        <f>X472*F472</f>
        <v>0</v>
      </c>
      <c r="AF472" s="145">
        <f>Y472*F472</f>
        <v>0</v>
      </c>
      <c r="AG472" s="145">
        <f t="shared" si="229"/>
        <v>0</v>
      </c>
    </row>
    <row r="473" spans="1:33" s="135" customFormat="1" ht="12.75" customHeight="1">
      <c r="A473" s="142" t="s">
        <v>202</v>
      </c>
      <c r="B473" s="137" t="s">
        <v>1138</v>
      </c>
      <c r="C473" s="143" t="s">
        <v>202</v>
      </c>
      <c r="D473" s="139" t="s">
        <v>1139</v>
      </c>
      <c r="E473" s="140" t="s">
        <v>202</v>
      </c>
      <c r="F473" s="141" t="s">
        <v>202</v>
      </c>
      <c r="G473" s="141"/>
      <c r="H473" s="141"/>
      <c r="I473" s="141"/>
      <c r="J473" s="145">
        <v>0</v>
      </c>
      <c r="K473" s="164"/>
      <c r="L473" s="145"/>
      <c r="M473" s="145"/>
      <c r="N473" s="145"/>
      <c r="O473" s="145"/>
      <c r="P473" s="145">
        <f t="shared" si="221"/>
        <v>0</v>
      </c>
      <c r="Q473" s="141"/>
      <c r="R473" s="141"/>
      <c r="S473" s="141"/>
      <c r="T473" s="141"/>
      <c r="U473" s="141"/>
      <c r="V473" s="141"/>
      <c r="W473" s="141"/>
      <c r="X473" s="141"/>
      <c r="Y473" s="141"/>
      <c r="Z473" s="141"/>
      <c r="AA473" s="164"/>
      <c r="AB473" s="141"/>
      <c r="AC473" s="145"/>
      <c r="AD473" s="141"/>
      <c r="AE473" s="141"/>
      <c r="AF473" s="141"/>
      <c r="AG473" s="145"/>
    </row>
    <row r="474" spans="1:33" s="135" customFormat="1" ht="12.75" customHeight="1">
      <c r="A474" s="140">
        <v>326</v>
      </c>
      <c r="B474" s="143" t="s">
        <v>1140</v>
      </c>
      <c r="C474" s="143" t="s">
        <v>1141</v>
      </c>
      <c r="D474" s="141" t="s">
        <v>1142</v>
      </c>
      <c r="E474" s="140" t="s">
        <v>4</v>
      </c>
      <c r="F474" s="144">
        <v>18</v>
      </c>
      <c r="G474" s="145">
        <v>151.74200000000002</v>
      </c>
      <c r="H474" s="1">
        <f t="shared" ref="H474" si="237">G474*(1-$H$3)</f>
        <v>151.74200000000002</v>
      </c>
      <c r="I474" s="145"/>
      <c r="J474" s="145">
        <v>1.7</v>
      </c>
      <c r="K474" s="164"/>
      <c r="L474" s="168"/>
      <c r="M474" s="168"/>
      <c r="N474" s="168"/>
      <c r="O474" s="168"/>
      <c r="P474" s="145">
        <f t="shared" si="221"/>
        <v>0</v>
      </c>
      <c r="Q474" s="145"/>
      <c r="R474" s="145">
        <f t="shared" si="223"/>
        <v>0</v>
      </c>
      <c r="S474" s="168"/>
      <c r="T474" s="168"/>
      <c r="U474" s="168"/>
      <c r="V474" s="145">
        <f t="shared" si="224"/>
        <v>0</v>
      </c>
      <c r="W474" s="145"/>
      <c r="X474" s="145">
        <f t="shared" si="225"/>
        <v>0</v>
      </c>
      <c r="Y474" s="145">
        <f t="shared" si="226"/>
        <v>0</v>
      </c>
      <c r="Z474" s="145">
        <f t="shared" si="227"/>
        <v>0</v>
      </c>
      <c r="AA474" s="164"/>
      <c r="AB474" s="145">
        <f t="shared" si="228"/>
        <v>0</v>
      </c>
      <c r="AC474" s="145">
        <f>R474*F474</f>
        <v>0</v>
      </c>
      <c r="AD474" s="145">
        <f>(S474+T474+U474)*F474</f>
        <v>0</v>
      </c>
      <c r="AE474" s="145">
        <f>X474*F474</f>
        <v>0</v>
      </c>
      <c r="AF474" s="145">
        <f>Y474*F474</f>
        <v>0</v>
      </c>
      <c r="AG474" s="145">
        <f t="shared" si="229"/>
        <v>0</v>
      </c>
    </row>
    <row r="475" spans="1:33" s="135" customFormat="1" ht="12.75" customHeight="1">
      <c r="A475" s="142" t="s">
        <v>202</v>
      </c>
      <c r="B475" s="137" t="s">
        <v>146</v>
      </c>
      <c r="C475" s="143" t="s">
        <v>202</v>
      </c>
      <c r="D475" s="141" t="s">
        <v>1143</v>
      </c>
      <c r="E475" s="140" t="s">
        <v>202</v>
      </c>
      <c r="F475" s="141" t="s">
        <v>202</v>
      </c>
      <c r="G475" s="141"/>
      <c r="H475" s="141"/>
      <c r="I475" s="141"/>
      <c r="J475" s="145">
        <v>0</v>
      </c>
      <c r="K475" s="164"/>
      <c r="L475" s="145"/>
      <c r="M475" s="145"/>
      <c r="N475" s="145"/>
      <c r="O475" s="145"/>
      <c r="P475" s="145">
        <f t="shared" si="221"/>
        <v>0</v>
      </c>
      <c r="Q475" s="141"/>
      <c r="R475" s="141"/>
      <c r="S475" s="141"/>
      <c r="T475" s="141"/>
      <c r="U475" s="141"/>
      <c r="V475" s="141"/>
      <c r="W475" s="141"/>
      <c r="X475" s="141"/>
      <c r="Y475" s="141"/>
      <c r="Z475" s="141"/>
      <c r="AA475" s="164"/>
      <c r="AB475" s="141"/>
      <c r="AC475" s="145"/>
      <c r="AD475" s="141"/>
      <c r="AE475" s="141"/>
      <c r="AF475" s="141"/>
      <c r="AG475" s="145"/>
    </row>
    <row r="476" spans="1:33" s="135" customFormat="1" ht="12.75" customHeight="1">
      <c r="A476" s="140">
        <v>327</v>
      </c>
      <c r="B476" s="143" t="s">
        <v>147</v>
      </c>
      <c r="C476" s="143" t="s">
        <v>1144</v>
      </c>
      <c r="D476" s="141" t="s">
        <v>1145</v>
      </c>
      <c r="E476" s="140" t="s">
        <v>8</v>
      </c>
      <c r="F476" s="144">
        <v>2.4</v>
      </c>
      <c r="G476" s="145">
        <v>103.8955</v>
      </c>
      <c r="H476" s="1">
        <f t="shared" ref="H476:H478" si="238">G476*(1-$H$3)</f>
        <v>103.8955</v>
      </c>
      <c r="I476" s="145"/>
      <c r="J476" s="145">
        <v>0.17</v>
      </c>
      <c r="K476" s="164"/>
      <c r="L476" s="168"/>
      <c r="M476" s="168"/>
      <c r="N476" s="168"/>
      <c r="O476" s="168"/>
      <c r="P476" s="145">
        <f t="shared" si="221"/>
        <v>0</v>
      </c>
      <c r="Q476" s="145"/>
      <c r="R476" s="145">
        <f t="shared" si="223"/>
        <v>0</v>
      </c>
      <c r="S476" s="168"/>
      <c r="T476" s="168"/>
      <c r="U476" s="168"/>
      <c r="V476" s="145">
        <f t="shared" si="224"/>
        <v>0</v>
      </c>
      <c r="W476" s="145"/>
      <c r="X476" s="145">
        <f t="shared" si="225"/>
        <v>0</v>
      </c>
      <c r="Y476" s="145">
        <f t="shared" si="226"/>
        <v>0</v>
      </c>
      <c r="Z476" s="145">
        <f t="shared" si="227"/>
        <v>0</v>
      </c>
      <c r="AA476" s="164"/>
      <c r="AB476" s="145">
        <f t="shared" si="228"/>
        <v>0</v>
      </c>
      <c r="AC476" s="145">
        <f>R476*F476</f>
        <v>0</v>
      </c>
      <c r="AD476" s="145">
        <f>(S476+T476+U476)*F476</f>
        <v>0</v>
      </c>
      <c r="AE476" s="145">
        <f>X476*F476</f>
        <v>0</v>
      </c>
      <c r="AF476" s="145">
        <f>Y476*F476</f>
        <v>0</v>
      </c>
      <c r="AG476" s="145">
        <f t="shared" si="229"/>
        <v>0</v>
      </c>
    </row>
    <row r="477" spans="1:33" s="135" customFormat="1" ht="12.75" customHeight="1">
      <c r="A477" s="140">
        <v>328</v>
      </c>
      <c r="B477" s="143" t="s">
        <v>1146</v>
      </c>
      <c r="C477" s="143" t="s">
        <v>1147</v>
      </c>
      <c r="D477" s="141" t="s">
        <v>1148</v>
      </c>
      <c r="E477" s="140" t="s">
        <v>8</v>
      </c>
      <c r="F477" s="144">
        <v>0.4</v>
      </c>
      <c r="G477" s="145">
        <v>131.67349999999999</v>
      </c>
      <c r="H477" s="1">
        <f t="shared" si="238"/>
        <v>131.67349999999999</v>
      </c>
      <c r="I477" s="145"/>
      <c r="J477" s="145">
        <v>0.17</v>
      </c>
      <c r="K477" s="164"/>
      <c r="L477" s="168"/>
      <c r="M477" s="168"/>
      <c r="N477" s="168"/>
      <c r="O477" s="168"/>
      <c r="P477" s="145">
        <f t="shared" si="221"/>
        <v>0</v>
      </c>
      <c r="Q477" s="145"/>
      <c r="R477" s="145">
        <f t="shared" si="223"/>
        <v>0</v>
      </c>
      <c r="S477" s="168"/>
      <c r="T477" s="168"/>
      <c r="U477" s="168"/>
      <c r="V477" s="145">
        <f t="shared" si="224"/>
        <v>0</v>
      </c>
      <c r="W477" s="145"/>
      <c r="X477" s="145">
        <f t="shared" si="225"/>
        <v>0</v>
      </c>
      <c r="Y477" s="145">
        <f t="shared" si="226"/>
        <v>0</v>
      </c>
      <c r="Z477" s="145">
        <f t="shared" si="227"/>
        <v>0</v>
      </c>
      <c r="AA477" s="164"/>
      <c r="AB477" s="145">
        <f t="shared" si="228"/>
        <v>0</v>
      </c>
      <c r="AC477" s="145">
        <f>R477*F477</f>
        <v>0</v>
      </c>
      <c r="AD477" s="145">
        <f>(S477+T477+U477)*F477</f>
        <v>0</v>
      </c>
      <c r="AE477" s="145">
        <f>X477*F477</f>
        <v>0</v>
      </c>
      <c r="AF477" s="145">
        <f>Y477*F477</f>
        <v>0</v>
      </c>
      <c r="AG477" s="145">
        <f t="shared" si="229"/>
        <v>0</v>
      </c>
    </row>
    <row r="478" spans="1:33" s="135" customFormat="1" ht="12.75" customHeight="1">
      <c r="A478" s="140">
        <v>329</v>
      </c>
      <c r="B478" s="143" t="s">
        <v>1149</v>
      </c>
      <c r="C478" s="143" t="s">
        <v>1150</v>
      </c>
      <c r="D478" s="141" t="s">
        <v>1151</v>
      </c>
      <c r="E478" s="140" t="s">
        <v>8</v>
      </c>
      <c r="F478" s="144">
        <v>0.8</v>
      </c>
      <c r="G478" s="145">
        <v>147.77249999999998</v>
      </c>
      <c r="H478" s="1">
        <f t="shared" si="238"/>
        <v>147.77249999999998</v>
      </c>
      <c r="I478" s="145"/>
      <c r="J478" s="145">
        <v>0.17</v>
      </c>
      <c r="K478" s="164"/>
      <c r="L478" s="168"/>
      <c r="M478" s="168"/>
      <c r="N478" s="168"/>
      <c r="O478" s="168"/>
      <c r="P478" s="145">
        <f t="shared" si="221"/>
        <v>0</v>
      </c>
      <c r="Q478" s="145"/>
      <c r="R478" s="145">
        <f t="shared" si="223"/>
        <v>0</v>
      </c>
      <c r="S478" s="168"/>
      <c r="T478" s="168"/>
      <c r="U478" s="168"/>
      <c r="V478" s="145">
        <f t="shared" si="224"/>
        <v>0</v>
      </c>
      <c r="W478" s="145"/>
      <c r="X478" s="145">
        <f t="shared" si="225"/>
        <v>0</v>
      </c>
      <c r="Y478" s="145">
        <f t="shared" si="226"/>
        <v>0</v>
      </c>
      <c r="Z478" s="145">
        <f t="shared" si="227"/>
        <v>0</v>
      </c>
      <c r="AA478" s="164"/>
      <c r="AB478" s="145">
        <f t="shared" si="228"/>
        <v>0</v>
      </c>
      <c r="AC478" s="145">
        <f>R478*F478</f>
        <v>0</v>
      </c>
      <c r="AD478" s="145">
        <f>(S478+T478+U478)*F478</f>
        <v>0</v>
      </c>
      <c r="AE478" s="145">
        <f>X478*F478</f>
        <v>0</v>
      </c>
      <c r="AF478" s="145">
        <f>Y478*F478</f>
        <v>0</v>
      </c>
      <c r="AG478" s="145">
        <f t="shared" si="229"/>
        <v>0</v>
      </c>
    </row>
    <row r="479" spans="1:33" s="135" customFormat="1" ht="12.75" customHeight="1">
      <c r="A479" s="142" t="s">
        <v>202</v>
      </c>
      <c r="B479" s="137" t="s">
        <v>148</v>
      </c>
      <c r="C479" s="143" t="s">
        <v>202</v>
      </c>
      <c r="D479" s="139" t="s">
        <v>1152</v>
      </c>
      <c r="E479" s="140" t="s">
        <v>202</v>
      </c>
      <c r="F479" s="141" t="s">
        <v>202</v>
      </c>
      <c r="G479" s="141"/>
      <c r="H479" s="141"/>
      <c r="I479" s="141"/>
      <c r="J479" s="145">
        <v>0</v>
      </c>
      <c r="K479" s="164"/>
      <c r="L479" s="145"/>
      <c r="M479" s="145"/>
      <c r="N479" s="145"/>
      <c r="O479" s="145"/>
      <c r="P479" s="145">
        <f t="shared" si="221"/>
        <v>0</v>
      </c>
      <c r="Q479" s="141"/>
      <c r="R479" s="141"/>
      <c r="S479" s="141"/>
      <c r="T479" s="141"/>
      <c r="U479" s="141"/>
      <c r="V479" s="141"/>
      <c r="W479" s="141"/>
      <c r="X479" s="141"/>
      <c r="Y479" s="141"/>
      <c r="Z479" s="141"/>
      <c r="AA479" s="164"/>
      <c r="AB479" s="141"/>
      <c r="AC479" s="145"/>
      <c r="AD479" s="141"/>
      <c r="AE479" s="141"/>
      <c r="AF479" s="141"/>
      <c r="AG479" s="145"/>
    </row>
    <row r="480" spans="1:33" s="135" customFormat="1" ht="12.75" customHeight="1">
      <c r="A480" s="140">
        <v>330</v>
      </c>
      <c r="B480" s="143" t="s">
        <v>150</v>
      </c>
      <c r="C480" s="143" t="s">
        <v>1153</v>
      </c>
      <c r="D480" s="141" t="s">
        <v>180</v>
      </c>
      <c r="E480" s="140" t="s">
        <v>4</v>
      </c>
      <c r="F480" s="144">
        <v>3</v>
      </c>
      <c r="G480" s="145">
        <v>231.2</v>
      </c>
      <c r="H480" s="1">
        <f t="shared" ref="H480:H481" si="239">G480*(1-$H$3)</f>
        <v>231.2</v>
      </c>
      <c r="I480" s="145"/>
      <c r="J480" s="145">
        <v>0.85</v>
      </c>
      <c r="K480" s="164"/>
      <c r="L480" s="168"/>
      <c r="M480" s="168"/>
      <c r="N480" s="168"/>
      <c r="O480" s="168"/>
      <c r="P480" s="145">
        <f t="shared" si="221"/>
        <v>0</v>
      </c>
      <c r="Q480" s="145"/>
      <c r="R480" s="145">
        <f t="shared" si="223"/>
        <v>0</v>
      </c>
      <c r="S480" s="168"/>
      <c r="T480" s="168"/>
      <c r="U480" s="168"/>
      <c r="V480" s="145">
        <f t="shared" si="224"/>
        <v>0</v>
      </c>
      <c r="W480" s="145"/>
      <c r="X480" s="145">
        <f t="shared" si="225"/>
        <v>0</v>
      </c>
      <c r="Y480" s="145">
        <f t="shared" si="226"/>
        <v>0</v>
      </c>
      <c r="Z480" s="145">
        <f t="shared" si="227"/>
        <v>0</v>
      </c>
      <c r="AA480" s="164"/>
      <c r="AB480" s="145">
        <f t="shared" si="228"/>
        <v>0</v>
      </c>
      <c r="AC480" s="145">
        <f>R480*F480</f>
        <v>0</v>
      </c>
      <c r="AD480" s="145">
        <f>(S480+T480+U480)*F480</f>
        <v>0</v>
      </c>
      <c r="AE480" s="145">
        <f>X480*F480</f>
        <v>0</v>
      </c>
      <c r="AF480" s="145">
        <f>Y480*F480</f>
        <v>0</v>
      </c>
      <c r="AG480" s="145">
        <f t="shared" si="229"/>
        <v>0</v>
      </c>
    </row>
    <row r="481" spans="1:33" s="135" customFormat="1" ht="12.75" customHeight="1">
      <c r="A481" s="140">
        <v>331</v>
      </c>
      <c r="B481" s="143" t="s">
        <v>149</v>
      </c>
      <c r="C481" s="143" t="s">
        <v>1154</v>
      </c>
      <c r="D481" s="141" t="s">
        <v>179</v>
      </c>
      <c r="E481" s="140" t="s">
        <v>4</v>
      </c>
      <c r="F481" s="144">
        <v>3</v>
      </c>
      <c r="G481" s="145">
        <v>258.39999999999998</v>
      </c>
      <c r="H481" s="1">
        <f t="shared" si="239"/>
        <v>258.39999999999998</v>
      </c>
      <c r="I481" s="145"/>
      <c r="J481" s="145">
        <v>0.85</v>
      </c>
      <c r="K481" s="164"/>
      <c r="L481" s="168"/>
      <c r="M481" s="168"/>
      <c r="N481" s="168"/>
      <c r="O481" s="168"/>
      <c r="P481" s="145">
        <f t="shared" si="221"/>
        <v>0</v>
      </c>
      <c r="Q481" s="145"/>
      <c r="R481" s="145">
        <f t="shared" si="223"/>
        <v>0</v>
      </c>
      <c r="S481" s="168"/>
      <c r="T481" s="168"/>
      <c r="U481" s="168"/>
      <c r="V481" s="145">
        <f t="shared" si="224"/>
        <v>0</v>
      </c>
      <c r="W481" s="145"/>
      <c r="X481" s="145">
        <f t="shared" si="225"/>
        <v>0</v>
      </c>
      <c r="Y481" s="145">
        <f t="shared" si="226"/>
        <v>0</v>
      </c>
      <c r="Z481" s="145">
        <f t="shared" si="227"/>
        <v>0</v>
      </c>
      <c r="AA481" s="164"/>
      <c r="AB481" s="145">
        <f t="shared" si="228"/>
        <v>0</v>
      </c>
      <c r="AC481" s="145">
        <f>R481*F481</f>
        <v>0</v>
      </c>
      <c r="AD481" s="145">
        <f>(S481+T481+U481)*F481</f>
        <v>0</v>
      </c>
      <c r="AE481" s="145">
        <f>X481*F481</f>
        <v>0</v>
      </c>
      <c r="AF481" s="145">
        <f>Y481*F481</f>
        <v>0</v>
      </c>
      <c r="AG481" s="145">
        <f t="shared" si="229"/>
        <v>0</v>
      </c>
    </row>
    <row r="482" spans="1:33" s="135" customFormat="1" ht="12.75" customHeight="1">
      <c r="A482" s="136"/>
      <c r="B482" s="137" t="s">
        <v>145</v>
      </c>
      <c r="C482" s="138"/>
      <c r="D482" s="139" t="s">
        <v>1155</v>
      </c>
      <c r="E482" s="140" t="s">
        <v>202</v>
      </c>
      <c r="F482" s="141" t="s">
        <v>202</v>
      </c>
      <c r="G482" s="141"/>
      <c r="H482" s="141"/>
      <c r="I482" s="141"/>
      <c r="J482" s="145">
        <v>0</v>
      </c>
      <c r="K482" s="164"/>
      <c r="L482" s="145"/>
      <c r="M482" s="145"/>
      <c r="N482" s="145"/>
      <c r="O482" s="145"/>
      <c r="P482" s="145">
        <f t="shared" si="221"/>
        <v>0</v>
      </c>
      <c r="Q482" s="141"/>
      <c r="R482" s="141"/>
      <c r="S482" s="141"/>
      <c r="T482" s="141"/>
      <c r="U482" s="141"/>
      <c r="V482" s="141"/>
      <c r="W482" s="141"/>
      <c r="X482" s="141"/>
      <c r="Y482" s="141"/>
      <c r="Z482" s="141"/>
      <c r="AA482" s="164"/>
      <c r="AB482" s="141"/>
      <c r="AC482" s="145"/>
      <c r="AD482" s="141"/>
      <c r="AE482" s="141"/>
      <c r="AF482" s="141"/>
      <c r="AG482" s="145"/>
    </row>
    <row r="483" spans="1:33" s="135" customFormat="1" ht="12.75" customHeight="1">
      <c r="A483" s="140">
        <v>332</v>
      </c>
      <c r="B483" s="143" t="s">
        <v>1156</v>
      </c>
      <c r="C483" s="143" t="s">
        <v>22</v>
      </c>
      <c r="D483" s="141" t="s">
        <v>1157</v>
      </c>
      <c r="E483" s="140" t="s">
        <v>8</v>
      </c>
      <c r="F483" s="144">
        <v>20</v>
      </c>
      <c r="G483" s="145">
        <v>11.772499999999999</v>
      </c>
      <c r="H483" s="1">
        <f t="shared" ref="H483:H484" si="240">G483*(1-$H$3)</f>
        <v>11.772499999999999</v>
      </c>
      <c r="I483" s="145"/>
      <c r="J483" s="145">
        <v>0.1275</v>
      </c>
      <c r="K483" s="164"/>
      <c r="L483" s="168"/>
      <c r="M483" s="168"/>
      <c r="N483" s="168"/>
      <c r="O483" s="168"/>
      <c r="P483" s="145">
        <f t="shared" si="221"/>
        <v>0</v>
      </c>
      <c r="Q483" s="145"/>
      <c r="R483" s="145">
        <f t="shared" si="223"/>
        <v>0</v>
      </c>
      <c r="S483" s="168"/>
      <c r="T483" s="168"/>
      <c r="U483" s="168"/>
      <c r="V483" s="145">
        <f t="shared" si="224"/>
        <v>0</v>
      </c>
      <c r="W483" s="145"/>
      <c r="X483" s="145">
        <f t="shared" si="225"/>
        <v>0</v>
      </c>
      <c r="Y483" s="145">
        <f t="shared" si="226"/>
        <v>0</v>
      </c>
      <c r="Z483" s="145">
        <f t="shared" si="227"/>
        <v>0</v>
      </c>
      <c r="AA483" s="164"/>
      <c r="AB483" s="145">
        <f t="shared" si="228"/>
        <v>0</v>
      </c>
      <c r="AC483" s="145">
        <f>R483*F483</f>
        <v>0</v>
      </c>
      <c r="AD483" s="145">
        <f>(S483+T483+U483)*F483</f>
        <v>0</v>
      </c>
      <c r="AE483" s="145">
        <f>X483*F483</f>
        <v>0</v>
      </c>
      <c r="AF483" s="145">
        <f>Y483*F483</f>
        <v>0</v>
      </c>
      <c r="AG483" s="145">
        <f t="shared" si="229"/>
        <v>0</v>
      </c>
    </row>
    <row r="484" spans="1:33" s="135" customFormat="1" ht="12.75" customHeight="1">
      <c r="A484" s="140">
        <v>333</v>
      </c>
      <c r="B484" s="143" t="s">
        <v>1158</v>
      </c>
      <c r="C484" s="143" t="s">
        <v>1159</v>
      </c>
      <c r="D484" s="141" t="s">
        <v>1160</v>
      </c>
      <c r="E484" s="140" t="s">
        <v>8</v>
      </c>
      <c r="F484" s="144">
        <v>25</v>
      </c>
      <c r="G484" s="145">
        <v>13.829499999999999</v>
      </c>
      <c r="H484" s="1">
        <f t="shared" si="240"/>
        <v>13.829499999999999</v>
      </c>
      <c r="I484" s="145"/>
      <c r="J484" s="145">
        <v>0.1275</v>
      </c>
      <c r="K484" s="164"/>
      <c r="L484" s="168"/>
      <c r="M484" s="168"/>
      <c r="N484" s="168"/>
      <c r="O484" s="168"/>
      <c r="P484" s="145">
        <f t="shared" si="221"/>
        <v>0</v>
      </c>
      <c r="Q484" s="145"/>
      <c r="R484" s="145">
        <f t="shared" si="223"/>
        <v>0</v>
      </c>
      <c r="S484" s="168"/>
      <c r="T484" s="168"/>
      <c r="U484" s="168"/>
      <c r="V484" s="145">
        <f t="shared" si="224"/>
        <v>0</v>
      </c>
      <c r="W484" s="145"/>
      <c r="X484" s="145">
        <f t="shared" si="225"/>
        <v>0</v>
      </c>
      <c r="Y484" s="145">
        <f t="shared" si="226"/>
        <v>0</v>
      </c>
      <c r="Z484" s="145">
        <f t="shared" si="227"/>
        <v>0</v>
      </c>
      <c r="AA484" s="164"/>
      <c r="AB484" s="145">
        <f t="shared" si="228"/>
        <v>0</v>
      </c>
      <c r="AC484" s="145">
        <f>R484*F484</f>
        <v>0</v>
      </c>
      <c r="AD484" s="145">
        <f>(S484+T484+U484)*F484</f>
        <v>0</v>
      </c>
      <c r="AE484" s="145">
        <f>X484*F484</f>
        <v>0</v>
      </c>
      <c r="AF484" s="145">
        <f>Y484*F484</f>
        <v>0</v>
      </c>
      <c r="AG484" s="145">
        <f t="shared" si="229"/>
        <v>0</v>
      </c>
    </row>
    <row r="485" spans="1:33" s="135" customFormat="1" ht="12.75" customHeight="1">
      <c r="A485" s="142" t="s">
        <v>202</v>
      </c>
      <c r="B485" s="137" t="s">
        <v>1161</v>
      </c>
      <c r="C485" s="143" t="s">
        <v>202</v>
      </c>
      <c r="D485" s="141" t="s">
        <v>1162</v>
      </c>
      <c r="E485" s="140" t="s">
        <v>202</v>
      </c>
      <c r="F485" s="141" t="s">
        <v>202</v>
      </c>
      <c r="G485" s="141"/>
      <c r="H485" s="141"/>
      <c r="I485" s="141"/>
      <c r="J485" s="145">
        <v>0</v>
      </c>
      <c r="K485" s="164"/>
      <c r="L485" s="145"/>
      <c r="M485" s="145"/>
      <c r="N485" s="145"/>
      <c r="O485" s="145"/>
      <c r="P485" s="145">
        <f t="shared" si="221"/>
        <v>0</v>
      </c>
      <c r="Q485" s="141"/>
      <c r="R485" s="141"/>
      <c r="S485" s="141"/>
      <c r="T485" s="141"/>
      <c r="U485" s="141"/>
      <c r="V485" s="141"/>
      <c r="W485" s="141"/>
      <c r="X485" s="141"/>
      <c r="Y485" s="141"/>
      <c r="Z485" s="141"/>
      <c r="AA485" s="164"/>
      <c r="AB485" s="141"/>
      <c r="AC485" s="145"/>
      <c r="AD485" s="141"/>
      <c r="AE485" s="141"/>
      <c r="AF485" s="141"/>
      <c r="AG485" s="145"/>
    </row>
    <row r="486" spans="1:33" s="135" customFormat="1" ht="12.75" customHeight="1">
      <c r="A486" s="140">
        <v>334</v>
      </c>
      <c r="B486" s="143" t="s">
        <v>1163</v>
      </c>
      <c r="C486" s="143" t="s">
        <v>147</v>
      </c>
      <c r="D486" s="141" t="s">
        <v>1164</v>
      </c>
      <c r="E486" s="140" t="s">
        <v>4</v>
      </c>
      <c r="F486" s="144">
        <v>4</v>
      </c>
      <c r="G486" s="145">
        <v>42.601999999999997</v>
      </c>
      <c r="H486" s="1">
        <f t="shared" ref="H486" si="241">G486*(1-$H$3)</f>
        <v>42.601999999999997</v>
      </c>
      <c r="I486" s="145"/>
      <c r="J486" s="145">
        <v>0.51</v>
      </c>
      <c r="K486" s="164"/>
      <c r="L486" s="168"/>
      <c r="M486" s="168"/>
      <c r="N486" s="168"/>
      <c r="O486" s="168"/>
      <c r="P486" s="145">
        <f t="shared" si="221"/>
        <v>0</v>
      </c>
      <c r="Q486" s="145"/>
      <c r="R486" s="145">
        <f t="shared" si="223"/>
        <v>0</v>
      </c>
      <c r="S486" s="168"/>
      <c r="T486" s="168"/>
      <c r="U486" s="168"/>
      <c r="V486" s="145">
        <f t="shared" si="224"/>
        <v>0</v>
      </c>
      <c r="W486" s="145"/>
      <c r="X486" s="145">
        <f t="shared" si="225"/>
        <v>0</v>
      </c>
      <c r="Y486" s="145">
        <f t="shared" si="226"/>
        <v>0</v>
      </c>
      <c r="Z486" s="145">
        <f t="shared" si="227"/>
        <v>0</v>
      </c>
      <c r="AA486" s="164"/>
      <c r="AB486" s="145">
        <f t="shared" si="228"/>
        <v>0</v>
      </c>
      <c r="AC486" s="145">
        <f>R486*F486</f>
        <v>0</v>
      </c>
      <c r="AD486" s="145">
        <f>(S486+T486+U486)*F486</f>
        <v>0</v>
      </c>
      <c r="AE486" s="145">
        <f>X486*F486</f>
        <v>0</v>
      </c>
      <c r="AF486" s="145">
        <f>Y486*F486</f>
        <v>0</v>
      </c>
      <c r="AG486" s="145">
        <f t="shared" si="229"/>
        <v>0</v>
      </c>
    </row>
    <row r="487" spans="1:33" s="135" customFormat="1" ht="12.75" customHeight="1">
      <c r="A487" s="136"/>
      <c r="B487" s="137" t="s">
        <v>39</v>
      </c>
      <c r="C487" s="138"/>
      <c r="D487" s="139" t="s">
        <v>1165</v>
      </c>
      <c r="E487" s="140" t="s">
        <v>202</v>
      </c>
      <c r="F487" s="141" t="s">
        <v>202</v>
      </c>
      <c r="G487" s="141"/>
      <c r="H487" s="141"/>
      <c r="I487" s="141"/>
      <c r="J487" s="145">
        <v>0</v>
      </c>
      <c r="K487" s="164"/>
      <c r="L487" s="145"/>
      <c r="M487" s="145"/>
      <c r="N487" s="145"/>
      <c r="O487" s="145"/>
      <c r="P487" s="145">
        <f t="shared" si="221"/>
        <v>0</v>
      </c>
      <c r="Q487" s="141"/>
      <c r="R487" s="158"/>
      <c r="S487" s="141"/>
      <c r="T487" s="141"/>
      <c r="U487" s="141"/>
      <c r="V487" s="141"/>
      <c r="W487" s="141"/>
      <c r="X487" s="141"/>
      <c r="Y487" s="141"/>
      <c r="Z487" s="141"/>
      <c r="AA487" s="164"/>
      <c r="AB487" s="141"/>
      <c r="AC487" s="145"/>
      <c r="AD487" s="141"/>
      <c r="AE487" s="141"/>
      <c r="AF487" s="141"/>
      <c r="AG487" s="145"/>
    </row>
    <row r="488" spans="1:33" s="135" customFormat="1" ht="12.75" customHeight="1">
      <c r="A488" s="140">
        <v>335</v>
      </c>
      <c r="B488" s="143" t="s">
        <v>40</v>
      </c>
      <c r="C488" s="143" t="s">
        <v>40</v>
      </c>
      <c r="D488" s="141" t="s">
        <v>1166</v>
      </c>
      <c r="E488" s="140" t="s">
        <v>8</v>
      </c>
      <c r="F488" s="144">
        <v>25</v>
      </c>
      <c r="G488" s="145">
        <v>18.147500000000001</v>
      </c>
      <c r="H488" s="1">
        <f t="shared" ref="H488:H490" si="242">G488*(1-$H$3)</f>
        <v>18.147500000000001</v>
      </c>
      <c r="I488" s="145"/>
      <c r="J488" s="145">
        <v>0.21249999999999999</v>
      </c>
      <c r="K488" s="164"/>
      <c r="L488" s="168"/>
      <c r="M488" s="168"/>
      <c r="N488" s="168"/>
      <c r="O488" s="168"/>
      <c r="P488" s="145">
        <f t="shared" si="221"/>
        <v>0</v>
      </c>
      <c r="Q488" s="145"/>
      <c r="R488" s="148">
        <f t="shared" si="223"/>
        <v>0</v>
      </c>
      <c r="S488" s="168"/>
      <c r="T488" s="168"/>
      <c r="U488" s="168"/>
      <c r="V488" s="145">
        <f t="shared" si="224"/>
        <v>0</v>
      </c>
      <c r="W488" s="145"/>
      <c r="X488" s="145">
        <f t="shared" si="225"/>
        <v>0</v>
      </c>
      <c r="Y488" s="145">
        <f t="shared" si="226"/>
        <v>0</v>
      </c>
      <c r="Z488" s="145">
        <f t="shared" si="227"/>
        <v>0</v>
      </c>
      <c r="AA488" s="164"/>
      <c r="AB488" s="145">
        <f t="shared" si="228"/>
        <v>0</v>
      </c>
      <c r="AC488" s="145">
        <f>R488*F488</f>
        <v>0</v>
      </c>
      <c r="AD488" s="145">
        <f>(S488+T488+U488)*F488</f>
        <v>0</v>
      </c>
      <c r="AE488" s="145">
        <f>X488*F488</f>
        <v>0</v>
      </c>
      <c r="AF488" s="145">
        <f>Y488*F488</f>
        <v>0</v>
      </c>
      <c r="AG488" s="145">
        <f t="shared" si="229"/>
        <v>0</v>
      </c>
    </row>
    <row r="489" spans="1:33" s="135" customFormat="1" ht="12.75" customHeight="1">
      <c r="A489" s="140">
        <v>336</v>
      </c>
      <c r="B489" s="143" t="s">
        <v>41</v>
      </c>
      <c r="C489" s="143" t="s">
        <v>41</v>
      </c>
      <c r="D489" s="141" t="s">
        <v>1167</v>
      </c>
      <c r="E489" s="140" t="s">
        <v>8</v>
      </c>
      <c r="F489" s="144">
        <v>65</v>
      </c>
      <c r="G489" s="145">
        <v>19.1845</v>
      </c>
      <c r="H489" s="1">
        <f t="shared" si="242"/>
        <v>19.1845</v>
      </c>
      <c r="I489" s="145"/>
      <c r="J489" s="145">
        <v>0.21249999999999999</v>
      </c>
      <c r="K489" s="164"/>
      <c r="L489" s="168"/>
      <c r="M489" s="168"/>
      <c r="N489" s="168"/>
      <c r="O489" s="168"/>
      <c r="P489" s="145">
        <f t="shared" si="221"/>
        <v>0</v>
      </c>
      <c r="Q489" s="145"/>
      <c r="R489" s="148">
        <f t="shared" si="223"/>
        <v>0</v>
      </c>
      <c r="S489" s="168"/>
      <c r="T489" s="168"/>
      <c r="U489" s="168"/>
      <c r="V489" s="145">
        <f t="shared" si="224"/>
        <v>0</v>
      </c>
      <c r="W489" s="145"/>
      <c r="X489" s="145">
        <f t="shared" si="225"/>
        <v>0</v>
      </c>
      <c r="Y489" s="145">
        <f t="shared" si="226"/>
        <v>0</v>
      </c>
      <c r="Z489" s="145">
        <f t="shared" si="227"/>
        <v>0</v>
      </c>
      <c r="AA489" s="164"/>
      <c r="AB489" s="145">
        <f t="shared" si="228"/>
        <v>0</v>
      </c>
      <c r="AC489" s="145">
        <f>R489*F489</f>
        <v>0</v>
      </c>
      <c r="AD489" s="145">
        <f>(S489+T489+U489)*F489</f>
        <v>0</v>
      </c>
      <c r="AE489" s="145">
        <f>X489*F489</f>
        <v>0</v>
      </c>
      <c r="AF489" s="145">
        <f>Y489*F489</f>
        <v>0</v>
      </c>
      <c r="AG489" s="145">
        <f t="shared" si="229"/>
        <v>0</v>
      </c>
    </row>
    <row r="490" spans="1:33" s="135" customFormat="1" ht="12.75" customHeight="1">
      <c r="A490" s="140">
        <v>337</v>
      </c>
      <c r="B490" s="143" t="s">
        <v>42</v>
      </c>
      <c r="C490" s="143" t="s">
        <v>42</v>
      </c>
      <c r="D490" s="141" t="s">
        <v>1168</v>
      </c>
      <c r="E490" s="140" t="s">
        <v>8</v>
      </c>
      <c r="F490" s="144">
        <v>40</v>
      </c>
      <c r="G490" s="145">
        <v>23.485499999999998</v>
      </c>
      <c r="H490" s="1">
        <f t="shared" si="242"/>
        <v>23.485499999999998</v>
      </c>
      <c r="I490" s="145"/>
      <c r="J490" s="145">
        <v>0.21249999999999999</v>
      </c>
      <c r="K490" s="164"/>
      <c r="L490" s="168"/>
      <c r="M490" s="168"/>
      <c r="N490" s="168"/>
      <c r="O490" s="168"/>
      <c r="P490" s="145">
        <f t="shared" si="221"/>
        <v>0</v>
      </c>
      <c r="Q490" s="145"/>
      <c r="R490" s="148">
        <f t="shared" si="223"/>
        <v>0</v>
      </c>
      <c r="S490" s="168"/>
      <c r="T490" s="168"/>
      <c r="U490" s="168"/>
      <c r="V490" s="145">
        <f t="shared" si="224"/>
        <v>0</v>
      </c>
      <c r="W490" s="145"/>
      <c r="X490" s="145">
        <f t="shared" si="225"/>
        <v>0</v>
      </c>
      <c r="Y490" s="145">
        <f t="shared" si="226"/>
        <v>0</v>
      </c>
      <c r="Z490" s="145">
        <f t="shared" si="227"/>
        <v>0</v>
      </c>
      <c r="AA490" s="164"/>
      <c r="AB490" s="145">
        <f t="shared" si="228"/>
        <v>0</v>
      </c>
      <c r="AC490" s="145">
        <f>R490*F490</f>
        <v>0</v>
      </c>
      <c r="AD490" s="145">
        <f>(S490+T490+U490)*F490</f>
        <v>0</v>
      </c>
      <c r="AE490" s="145">
        <f>X490*F490</f>
        <v>0</v>
      </c>
      <c r="AF490" s="145">
        <f>Y490*F490</f>
        <v>0</v>
      </c>
      <c r="AG490" s="145">
        <f t="shared" si="229"/>
        <v>0</v>
      </c>
    </row>
    <row r="491" spans="1:33" s="135" customFormat="1" ht="12.75" customHeight="1">
      <c r="A491" s="136"/>
      <c r="B491" s="137" t="s">
        <v>190</v>
      </c>
      <c r="C491" s="138"/>
      <c r="D491" s="141" t="s">
        <v>189</v>
      </c>
      <c r="E491" s="140" t="s">
        <v>202</v>
      </c>
      <c r="F491" s="141" t="s">
        <v>202</v>
      </c>
      <c r="G491" s="141"/>
      <c r="H491" s="141"/>
      <c r="I491" s="141"/>
      <c r="J491" s="145">
        <v>0</v>
      </c>
      <c r="K491" s="164"/>
      <c r="L491" s="145"/>
      <c r="M491" s="145"/>
      <c r="N491" s="145"/>
      <c r="O491" s="145"/>
      <c r="P491" s="145">
        <f t="shared" si="221"/>
        <v>0</v>
      </c>
      <c r="Q491" s="141"/>
      <c r="R491" s="158"/>
      <c r="S491" s="141"/>
      <c r="T491" s="141"/>
      <c r="U491" s="141"/>
      <c r="V491" s="141"/>
      <c r="W491" s="141"/>
      <c r="X491" s="141"/>
      <c r="Y491" s="141"/>
      <c r="Z491" s="141"/>
      <c r="AA491" s="164"/>
      <c r="AB491" s="141"/>
      <c r="AC491" s="145"/>
      <c r="AD491" s="141"/>
      <c r="AE491" s="141"/>
      <c r="AF491" s="141"/>
      <c r="AG491" s="145"/>
    </row>
    <row r="492" spans="1:33" s="135" customFormat="1" ht="12.75" customHeight="1">
      <c r="A492" s="140">
        <v>338</v>
      </c>
      <c r="B492" s="143" t="s">
        <v>156</v>
      </c>
      <c r="C492" s="143" t="s">
        <v>45</v>
      </c>
      <c r="D492" s="141" t="s">
        <v>191</v>
      </c>
      <c r="E492" s="140" t="s">
        <v>4</v>
      </c>
      <c r="F492" s="144">
        <v>1</v>
      </c>
      <c r="G492" s="145">
        <v>290.33449999999999</v>
      </c>
      <c r="H492" s="1">
        <f t="shared" ref="H492:H493" si="243">G492*(1-$H$3)</f>
        <v>290.33449999999999</v>
      </c>
      <c r="I492" s="145"/>
      <c r="J492" s="145">
        <v>3.4</v>
      </c>
      <c r="K492" s="164"/>
      <c r="L492" s="168"/>
      <c r="M492" s="168"/>
      <c r="N492" s="168"/>
      <c r="O492" s="168"/>
      <c r="P492" s="145">
        <f t="shared" si="221"/>
        <v>0</v>
      </c>
      <c r="Q492" s="145"/>
      <c r="R492" s="148">
        <f t="shared" si="223"/>
        <v>0</v>
      </c>
      <c r="S492" s="168"/>
      <c r="T492" s="168"/>
      <c r="U492" s="168"/>
      <c r="V492" s="145">
        <f t="shared" si="224"/>
        <v>0</v>
      </c>
      <c r="W492" s="145"/>
      <c r="X492" s="145">
        <f t="shared" si="225"/>
        <v>0</v>
      </c>
      <c r="Y492" s="145">
        <f t="shared" si="226"/>
        <v>0</v>
      </c>
      <c r="Z492" s="145">
        <f t="shared" si="227"/>
        <v>0</v>
      </c>
      <c r="AA492" s="164"/>
      <c r="AB492" s="145">
        <f t="shared" si="228"/>
        <v>0</v>
      </c>
      <c r="AC492" s="145">
        <f>R492*F492</f>
        <v>0</v>
      </c>
      <c r="AD492" s="145">
        <f>(S492+T492+U492)*F492</f>
        <v>0</v>
      </c>
      <c r="AE492" s="145">
        <f>X492*F492</f>
        <v>0</v>
      </c>
      <c r="AF492" s="145">
        <f>Y492*F492</f>
        <v>0</v>
      </c>
      <c r="AG492" s="145">
        <f t="shared" si="229"/>
        <v>0</v>
      </c>
    </row>
    <row r="493" spans="1:33" s="135" customFormat="1" ht="12.75" customHeight="1">
      <c r="A493" s="140">
        <v>339</v>
      </c>
      <c r="B493" s="143" t="s">
        <v>1169</v>
      </c>
      <c r="C493" s="143" t="s">
        <v>1170</v>
      </c>
      <c r="D493" s="141" t="s">
        <v>1171</v>
      </c>
      <c r="E493" s="140" t="s">
        <v>4</v>
      </c>
      <c r="F493" s="144">
        <v>1</v>
      </c>
      <c r="G493" s="145">
        <v>283.00749999999999</v>
      </c>
      <c r="H493" s="1">
        <f t="shared" si="243"/>
        <v>283.00749999999999</v>
      </c>
      <c r="I493" s="145"/>
      <c r="J493" s="145">
        <v>3.4</v>
      </c>
      <c r="K493" s="164"/>
      <c r="L493" s="168"/>
      <c r="M493" s="168"/>
      <c r="N493" s="168"/>
      <c r="O493" s="168"/>
      <c r="P493" s="145">
        <f t="shared" si="221"/>
        <v>0</v>
      </c>
      <c r="Q493" s="145"/>
      <c r="R493" s="148">
        <f t="shared" si="223"/>
        <v>0</v>
      </c>
      <c r="S493" s="168"/>
      <c r="T493" s="168"/>
      <c r="U493" s="168"/>
      <c r="V493" s="145">
        <f t="shared" si="224"/>
        <v>0</v>
      </c>
      <c r="W493" s="145"/>
      <c r="X493" s="145">
        <f t="shared" si="225"/>
        <v>0</v>
      </c>
      <c r="Y493" s="145">
        <f t="shared" si="226"/>
        <v>0</v>
      </c>
      <c r="Z493" s="145">
        <f t="shared" si="227"/>
        <v>0</v>
      </c>
      <c r="AA493" s="164"/>
      <c r="AB493" s="145">
        <f t="shared" si="228"/>
        <v>0</v>
      </c>
      <c r="AC493" s="145">
        <f>R493*F493</f>
        <v>0</v>
      </c>
      <c r="AD493" s="145">
        <f>(S493+T493+U493)*F493</f>
        <v>0</v>
      </c>
      <c r="AE493" s="145">
        <f>X493*F493</f>
        <v>0</v>
      </c>
      <c r="AF493" s="145">
        <f>Y493*F493</f>
        <v>0</v>
      </c>
      <c r="AG493" s="145">
        <f t="shared" si="229"/>
        <v>0</v>
      </c>
    </row>
    <row r="494" spans="1:33" s="135" customFormat="1" ht="12.75" customHeight="1">
      <c r="A494" s="136"/>
      <c r="B494" s="137" t="s">
        <v>1172</v>
      </c>
      <c r="C494" s="138"/>
      <c r="D494" s="141" t="s">
        <v>1173</v>
      </c>
      <c r="E494" s="140" t="s">
        <v>202</v>
      </c>
      <c r="F494" s="141" t="s">
        <v>202</v>
      </c>
      <c r="G494" s="141"/>
      <c r="H494" s="141"/>
      <c r="I494" s="141"/>
      <c r="J494" s="145">
        <v>0</v>
      </c>
      <c r="K494" s="164"/>
      <c r="L494" s="145"/>
      <c r="M494" s="145"/>
      <c r="N494" s="145"/>
      <c r="O494" s="145"/>
      <c r="P494" s="145">
        <f t="shared" si="221"/>
        <v>0</v>
      </c>
      <c r="Q494" s="141"/>
      <c r="R494" s="158"/>
      <c r="S494" s="141"/>
      <c r="T494" s="141"/>
      <c r="U494" s="141"/>
      <c r="V494" s="141"/>
      <c r="W494" s="141"/>
      <c r="X494" s="141"/>
      <c r="Y494" s="141"/>
      <c r="Z494" s="141"/>
      <c r="AA494" s="164"/>
      <c r="AB494" s="141"/>
      <c r="AC494" s="145"/>
      <c r="AD494" s="141"/>
      <c r="AE494" s="141"/>
      <c r="AF494" s="141"/>
      <c r="AG494" s="145"/>
    </row>
    <row r="495" spans="1:33" s="135" customFormat="1" ht="12.75" customHeight="1">
      <c r="A495" s="140">
        <v>340</v>
      </c>
      <c r="B495" s="143" t="s">
        <v>160</v>
      </c>
      <c r="C495" s="143" t="s">
        <v>47</v>
      </c>
      <c r="D495" s="141" t="s">
        <v>194</v>
      </c>
      <c r="E495" s="140" t="s">
        <v>4</v>
      </c>
      <c r="F495" s="144">
        <v>1</v>
      </c>
      <c r="G495" s="145">
        <v>180.6165</v>
      </c>
      <c r="H495" s="1">
        <f t="shared" ref="H495:H497" si="244">G495*(1-$H$3)</f>
        <v>180.6165</v>
      </c>
      <c r="I495" s="145"/>
      <c r="J495" s="145">
        <v>0.42499999999999999</v>
      </c>
      <c r="K495" s="164"/>
      <c r="L495" s="168"/>
      <c r="M495" s="168"/>
      <c r="N495" s="168"/>
      <c r="O495" s="168"/>
      <c r="P495" s="145">
        <f t="shared" si="221"/>
        <v>0</v>
      </c>
      <c r="Q495" s="145"/>
      <c r="R495" s="148">
        <f t="shared" si="223"/>
        <v>0</v>
      </c>
      <c r="S495" s="168"/>
      <c r="T495" s="168"/>
      <c r="U495" s="168"/>
      <c r="V495" s="145">
        <f t="shared" si="224"/>
        <v>0</v>
      </c>
      <c r="W495" s="145"/>
      <c r="X495" s="145">
        <f t="shared" si="225"/>
        <v>0</v>
      </c>
      <c r="Y495" s="145">
        <f t="shared" si="226"/>
        <v>0</v>
      </c>
      <c r="Z495" s="145">
        <f t="shared" si="227"/>
        <v>0</v>
      </c>
      <c r="AA495" s="164"/>
      <c r="AB495" s="145">
        <f t="shared" si="228"/>
        <v>0</v>
      </c>
      <c r="AC495" s="145">
        <f>R495*F495</f>
        <v>0</v>
      </c>
      <c r="AD495" s="145">
        <f>(S495+T495+U495)*F495</f>
        <v>0</v>
      </c>
      <c r="AE495" s="145">
        <f>X495*F495</f>
        <v>0</v>
      </c>
      <c r="AF495" s="145">
        <f>Y495*F495</f>
        <v>0</v>
      </c>
      <c r="AG495" s="145">
        <f t="shared" si="229"/>
        <v>0</v>
      </c>
    </row>
    <row r="496" spans="1:33" s="135" customFormat="1" ht="12.75" customHeight="1">
      <c r="A496" s="140">
        <v>341</v>
      </c>
      <c r="B496" s="143" t="s">
        <v>1174</v>
      </c>
      <c r="C496" s="143" t="s">
        <v>1175</v>
      </c>
      <c r="D496" s="141" t="s">
        <v>1176</v>
      </c>
      <c r="E496" s="140" t="s">
        <v>4</v>
      </c>
      <c r="F496" s="144">
        <v>1</v>
      </c>
      <c r="G496" s="145">
        <v>52.036999999999999</v>
      </c>
      <c r="H496" s="1">
        <f t="shared" si="244"/>
        <v>52.036999999999999</v>
      </c>
      <c r="I496" s="145"/>
      <c r="J496" s="145">
        <v>0.42499999999999999</v>
      </c>
      <c r="K496" s="164"/>
      <c r="L496" s="168"/>
      <c r="M496" s="168"/>
      <c r="N496" s="168"/>
      <c r="O496" s="168"/>
      <c r="P496" s="145">
        <f t="shared" si="221"/>
        <v>0</v>
      </c>
      <c r="Q496" s="145"/>
      <c r="R496" s="148">
        <f t="shared" si="223"/>
        <v>0</v>
      </c>
      <c r="S496" s="168"/>
      <c r="T496" s="168"/>
      <c r="U496" s="168"/>
      <c r="V496" s="145">
        <f t="shared" si="224"/>
        <v>0</v>
      </c>
      <c r="W496" s="145"/>
      <c r="X496" s="145">
        <f t="shared" si="225"/>
        <v>0</v>
      </c>
      <c r="Y496" s="145">
        <f t="shared" si="226"/>
        <v>0</v>
      </c>
      <c r="Z496" s="145">
        <f t="shared" si="227"/>
        <v>0</v>
      </c>
      <c r="AA496" s="164"/>
      <c r="AB496" s="145">
        <f t="shared" si="228"/>
        <v>0</v>
      </c>
      <c r="AC496" s="145">
        <f>R496*F496</f>
        <v>0</v>
      </c>
      <c r="AD496" s="145">
        <f>(S496+T496+U496)*F496</f>
        <v>0</v>
      </c>
      <c r="AE496" s="145">
        <f>X496*F496</f>
        <v>0</v>
      </c>
      <c r="AF496" s="145">
        <f>Y496*F496</f>
        <v>0</v>
      </c>
      <c r="AG496" s="145">
        <f t="shared" si="229"/>
        <v>0</v>
      </c>
    </row>
    <row r="497" spans="1:34" s="135" customFormat="1" ht="12.75" customHeight="1">
      <c r="A497" s="140">
        <v>342</v>
      </c>
      <c r="B497" s="143" t="s">
        <v>161</v>
      </c>
      <c r="C497" s="143" t="s">
        <v>1201</v>
      </c>
      <c r="D497" s="141" t="s">
        <v>1177</v>
      </c>
      <c r="E497" s="140" t="s">
        <v>4</v>
      </c>
      <c r="F497" s="144">
        <v>1</v>
      </c>
      <c r="G497" s="145">
        <v>87.192999999999998</v>
      </c>
      <c r="H497" s="1">
        <f t="shared" si="244"/>
        <v>87.192999999999998</v>
      </c>
      <c r="I497" s="145"/>
      <c r="J497" s="145">
        <v>0.42499999999999999</v>
      </c>
      <c r="K497" s="164"/>
      <c r="L497" s="168"/>
      <c r="M497" s="168"/>
      <c r="N497" s="168"/>
      <c r="O497" s="168"/>
      <c r="P497" s="145">
        <f t="shared" si="221"/>
        <v>0</v>
      </c>
      <c r="Q497" s="145"/>
      <c r="R497" s="148">
        <f t="shared" si="223"/>
        <v>0</v>
      </c>
      <c r="S497" s="168"/>
      <c r="T497" s="168"/>
      <c r="U497" s="168"/>
      <c r="V497" s="145">
        <f t="shared" si="224"/>
        <v>0</v>
      </c>
      <c r="W497" s="145"/>
      <c r="X497" s="145">
        <f t="shared" si="225"/>
        <v>0</v>
      </c>
      <c r="Y497" s="145">
        <f t="shared" si="226"/>
        <v>0</v>
      </c>
      <c r="Z497" s="145">
        <f t="shared" si="227"/>
        <v>0</v>
      </c>
      <c r="AA497" s="164"/>
      <c r="AB497" s="145">
        <f t="shared" si="228"/>
        <v>0</v>
      </c>
      <c r="AC497" s="145">
        <f>R497*F497</f>
        <v>0</v>
      </c>
      <c r="AD497" s="145">
        <f>(S497+T497+U497)*F497</f>
        <v>0</v>
      </c>
      <c r="AE497" s="145">
        <f>X497*F497</f>
        <v>0</v>
      </c>
      <c r="AF497" s="145">
        <f>Y497*F497</f>
        <v>0</v>
      </c>
      <c r="AG497" s="145">
        <f t="shared" si="229"/>
        <v>0</v>
      </c>
    </row>
    <row r="498" spans="1:34" s="135" customFormat="1" ht="12.75" customHeight="1">
      <c r="A498" s="136"/>
      <c r="B498" s="137" t="s">
        <v>1178</v>
      </c>
      <c r="C498" s="138"/>
      <c r="D498" s="141" t="s">
        <v>1179</v>
      </c>
      <c r="E498" s="140" t="s">
        <v>202</v>
      </c>
      <c r="F498" s="141" t="s">
        <v>202</v>
      </c>
      <c r="G498" s="141"/>
      <c r="H498" s="141"/>
      <c r="I498" s="141"/>
      <c r="J498" s="145">
        <v>0</v>
      </c>
      <c r="K498" s="164"/>
      <c r="L498" s="145"/>
      <c r="M498" s="145"/>
      <c r="N498" s="145"/>
      <c r="O498" s="145"/>
      <c r="P498" s="145">
        <f t="shared" si="221"/>
        <v>0</v>
      </c>
      <c r="Q498" s="141"/>
      <c r="R498" s="158"/>
      <c r="S498" s="141"/>
      <c r="T498" s="141"/>
      <c r="U498" s="141"/>
      <c r="V498" s="141"/>
      <c r="W498" s="141"/>
      <c r="X498" s="141"/>
      <c r="Y498" s="141"/>
      <c r="Z498" s="141"/>
      <c r="AA498" s="164"/>
      <c r="AB498" s="141"/>
      <c r="AC498" s="145"/>
      <c r="AD498" s="141"/>
      <c r="AE498" s="141"/>
      <c r="AF498" s="141"/>
      <c r="AG498" s="145"/>
    </row>
    <row r="499" spans="1:34" s="135" customFormat="1" ht="12.75" customHeight="1">
      <c r="A499" s="140">
        <v>343</v>
      </c>
      <c r="B499" s="143" t="s">
        <v>158</v>
      </c>
      <c r="C499" s="143" t="s">
        <v>1180</v>
      </c>
      <c r="D499" s="141" t="s">
        <v>193</v>
      </c>
      <c r="E499" s="140" t="s">
        <v>4</v>
      </c>
      <c r="F499" s="151">
        <v>1</v>
      </c>
      <c r="G499" s="145">
        <v>313.68400000000003</v>
      </c>
      <c r="H499" s="1">
        <f t="shared" ref="H499" si="245">G499*(1-$H$3)</f>
        <v>313.68400000000003</v>
      </c>
      <c r="I499" s="145"/>
      <c r="J499" s="145">
        <v>1.7</v>
      </c>
      <c r="K499" s="164"/>
      <c r="L499" s="168"/>
      <c r="M499" s="168"/>
      <c r="N499" s="168"/>
      <c r="O499" s="168"/>
      <c r="P499" s="145">
        <f t="shared" si="221"/>
        <v>0</v>
      </c>
      <c r="Q499" s="145"/>
      <c r="R499" s="148">
        <f t="shared" si="223"/>
        <v>0</v>
      </c>
      <c r="S499" s="168"/>
      <c r="T499" s="168"/>
      <c r="U499" s="168"/>
      <c r="V499" s="145">
        <f t="shared" si="224"/>
        <v>0</v>
      </c>
      <c r="W499" s="145"/>
      <c r="X499" s="145">
        <f t="shared" si="225"/>
        <v>0</v>
      </c>
      <c r="Y499" s="145">
        <f t="shared" si="226"/>
        <v>0</v>
      </c>
      <c r="Z499" s="145">
        <f t="shared" si="227"/>
        <v>0</v>
      </c>
      <c r="AA499" s="164"/>
      <c r="AB499" s="145">
        <f t="shared" si="228"/>
        <v>0</v>
      </c>
      <c r="AC499" s="145">
        <f>R499*F499</f>
        <v>0</v>
      </c>
      <c r="AD499" s="145">
        <f>(S499+T499+U499)*F499</f>
        <v>0</v>
      </c>
      <c r="AE499" s="145">
        <f>X499*F499</f>
        <v>0</v>
      </c>
      <c r="AF499" s="145">
        <f>Y499*F499</f>
        <v>0</v>
      </c>
      <c r="AG499" s="145">
        <f t="shared" si="229"/>
        <v>0</v>
      </c>
      <c r="AH499" s="153"/>
    </row>
    <row r="500" spans="1:34" s="135" customFormat="1" ht="12.75" customHeight="1">
      <c r="A500" s="136"/>
      <c r="B500" s="137" t="s">
        <v>1181</v>
      </c>
      <c r="C500" s="138"/>
      <c r="D500" s="141" t="s">
        <v>1182</v>
      </c>
      <c r="E500" s="140" t="s">
        <v>202</v>
      </c>
      <c r="F500" s="141" t="s">
        <v>202</v>
      </c>
      <c r="G500" s="141"/>
      <c r="H500" s="141"/>
      <c r="I500" s="141"/>
      <c r="J500" s="145">
        <v>0</v>
      </c>
      <c r="K500" s="164"/>
      <c r="L500" s="145"/>
      <c r="M500" s="145"/>
      <c r="N500" s="145"/>
      <c r="O500" s="145"/>
      <c r="P500" s="145">
        <f t="shared" si="221"/>
        <v>0</v>
      </c>
      <c r="Q500" s="141"/>
      <c r="R500" s="158"/>
      <c r="S500" s="141"/>
      <c r="T500" s="141"/>
      <c r="U500" s="141"/>
      <c r="V500" s="141"/>
      <c r="W500" s="141"/>
      <c r="X500" s="141"/>
      <c r="Y500" s="141"/>
      <c r="Z500" s="141"/>
      <c r="AA500" s="164"/>
      <c r="AB500" s="141"/>
      <c r="AC500" s="145"/>
      <c r="AD500" s="141"/>
      <c r="AE500" s="141"/>
      <c r="AF500" s="141"/>
      <c r="AG500" s="145"/>
    </row>
    <row r="501" spans="1:34" s="135" customFormat="1" ht="12.75" customHeight="1">
      <c r="A501" s="140">
        <v>344</v>
      </c>
      <c r="B501" s="143" t="s">
        <v>159</v>
      </c>
      <c r="C501" s="143" t="s">
        <v>46</v>
      </c>
      <c r="D501" s="141" t="s">
        <v>1183</v>
      </c>
      <c r="E501" s="140" t="s">
        <v>4</v>
      </c>
      <c r="F501" s="144">
        <v>1</v>
      </c>
      <c r="G501" s="145">
        <v>91.834000000000003</v>
      </c>
      <c r="H501" s="1">
        <f t="shared" ref="H501" si="246">G501*(1-$H$3)</f>
        <v>91.834000000000003</v>
      </c>
      <c r="I501" s="145"/>
      <c r="J501" s="145">
        <v>1.7</v>
      </c>
      <c r="K501" s="164"/>
      <c r="L501" s="168"/>
      <c r="M501" s="168"/>
      <c r="N501" s="168"/>
      <c r="O501" s="168"/>
      <c r="P501" s="145">
        <f t="shared" si="221"/>
        <v>0</v>
      </c>
      <c r="Q501" s="145"/>
      <c r="R501" s="148">
        <f t="shared" si="223"/>
        <v>0</v>
      </c>
      <c r="S501" s="168"/>
      <c r="T501" s="168"/>
      <c r="U501" s="168"/>
      <c r="V501" s="145">
        <f t="shared" si="224"/>
        <v>0</v>
      </c>
      <c r="W501" s="145"/>
      <c r="X501" s="145">
        <f t="shared" si="225"/>
        <v>0</v>
      </c>
      <c r="Y501" s="145">
        <f t="shared" si="226"/>
        <v>0</v>
      </c>
      <c r="Z501" s="145">
        <f t="shared" si="227"/>
        <v>0</v>
      </c>
      <c r="AA501" s="164"/>
      <c r="AB501" s="145">
        <f t="shared" si="228"/>
        <v>0</v>
      </c>
      <c r="AC501" s="145">
        <f>R501*F501</f>
        <v>0</v>
      </c>
      <c r="AD501" s="145">
        <f>(S501+T501+U501)*F501</f>
        <v>0</v>
      </c>
      <c r="AE501" s="145">
        <f>X501*F501</f>
        <v>0</v>
      </c>
      <c r="AF501" s="145">
        <f>Y501*F501</f>
        <v>0</v>
      </c>
      <c r="AG501" s="145">
        <f t="shared" si="229"/>
        <v>0</v>
      </c>
    </row>
    <row r="502" spans="1:34" s="135" customFormat="1" ht="12.75" customHeight="1">
      <c r="A502" s="136"/>
      <c r="B502" s="137" t="s">
        <v>1184</v>
      </c>
      <c r="C502" s="138"/>
      <c r="D502" s="139" t="s">
        <v>1185</v>
      </c>
      <c r="E502" s="140" t="s">
        <v>202</v>
      </c>
      <c r="F502" s="141" t="s">
        <v>202</v>
      </c>
      <c r="G502" s="141"/>
      <c r="H502" s="141"/>
      <c r="I502" s="141"/>
      <c r="J502" s="145">
        <v>0</v>
      </c>
      <c r="K502" s="164"/>
      <c r="L502" s="145"/>
      <c r="M502" s="145"/>
      <c r="N502" s="145"/>
      <c r="O502" s="145"/>
      <c r="P502" s="145">
        <f t="shared" si="221"/>
        <v>0</v>
      </c>
      <c r="Q502" s="141"/>
      <c r="R502" s="158"/>
      <c r="S502" s="141"/>
      <c r="T502" s="141"/>
      <c r="U502" s="141"/>
      <c r="V502" s="141"/>
      <c r="W502" s="141"/>
      <c r="X502" s="141"/>
      <c r="Y502" s="141"/>
      <c r="Z502" s="141"/>
      <c r="AA502" s="164"/>
      <c r="AB502" s="141"/>
      <c r="AC502" s="145"/>
      <c r="AD502" s="141"/>
      <c r="AE502" s="141"/>
      <c r="AF502" s="141"/>
      <c r="AG502" s="145"/>
    </row>
    <row r="503" spans="1:34" s="135" customFormat="1" ht="12.75" customHeight="1">
      <c r="A503" s="140">
        <v>345</v>
      </c>
      <c r="B503" s="143" t="s">
        <v>1202</v>
      </c>
      <c r="C503" s="146" t="s">
        <v>1202</v>
      </c>
      <c r="D503" s="158" t="s">
        <v>1166</v>
      </c>
      <c r="E503" s="140" t="s">
        <v>8</v>
      </c>
      <c r="F503" s="144">
        <v>40</v>
      </c>
      <c r="G503" s="145">
        <v>16.591999999999999</v>
      </c>
      <c r="H503" s="1">
        <f t="shared" ref="H503" si="247">G503*(1-$H$3)</f>
        <v>16.591999999999999</v>
      </c>
      <c r="I503" s="145"/>
      <c r="J503" s="145">
        <v>0.23375000000000001</v>
      </c>
      <c r="K503" s="164"/>
      <c r="L503" s="168"/>
      <c r="M503" s="168"/>
      <c r="N503" s="168"/>
      <c r="O503" s="168"/>
      <c r="P503" s="145">
        <f t="shared" si="221"/>
        <v>0</v>
      </c>
      <c r="Q503" s="145"/>
      <c r="R503" s="148">
        <f t="shared" ref="R503" si="248">L503*$L$3+M503*$M$3+N503*$N$3+O503*$O$3</f>
        <v>0</v>
      </c>
      <c r="S503" s="168"/>
      <c r="T503" s="168"/>
      <c r="U503" s="168"/>
      <c r="V503" s="145">
        <f t="shared" si="224"/>
        <v>0</v>
      </c>
      <c r="W503" s="145"/>
      <c r="X503" s="145">
        <f t="shared" si="225"/>
        <v>0</v>
      </c>
      <c r="Y503" s="145">
        <f t="shared" si="226"/>
        <v>0</v>
      </c>
      <c r="Z503" s="145">
        <f t="shared" si="227"/>
        <v>0</v>
      </c>
      <c r="AA503" s="164"/>
      <c r="AB503" s="145">
        <f t="shared" ref="AB503" si="249">P503*F503</f>
        <v>0</v>
      </c>
      <c r="AC503" s="145">
        <f>R503*F503</f>
        <v>0</v>
      </c>
      <c r="AD503" s="145">
        <f>(S503+T503+U503)*F503</f>
        <v>0</v>
      </c>
      <c r="AE503" s="145">
        <f>X503*F503</f>
        <v>0</v>
      </c>
      <c r="AF503" s="145">
        <f>Y503*F503</f>
        <v>0</v>
      </c>
      <c r="AG503" s="145">
        <f t="shared" ref="AG503" si="250">SUM(AC503:AF503)</f>
        <v>0</v>
      </c>
    </row>
    <row r="504" spans="1:34" s="135" customFormat="1" ht="12.75" customHeight="1">
      <c r="A504" s="140">
        <v>346</v>
      </c>
      <c r="B504" s="143" t="s">
        <v>1186</v>
      </c>
      <c r="C504" s="143" t="s">
        <v>1186</v>
      </c>
      <c r="D504" s="141" t="s">
        <v>1167</v>
      </c>
      <c r="E504" s="140" t="s">
        <v>8</v>
      </c>
      <c r="F504" s="144">
        <v>40</v>
      </c>
      <c r="G504" s="145">
        <v>17.561</v>
      </c>
      <c r="H504" s="1">
        <f t="shared" ref="H504" si="251">G504*(1-$H$3)</f>
        <v>17.561</v>
      </c>
      <c r="I504" s="145"/>
      <c r="J504" s="145">
        <v>0.23375000000000001</v>
      </c>
      <c r="K504" s="164"/>
      <c r="L504" s="168"/>
      <c r="M504" s="168"/>
      <c r="N504" s="168"/>
      <c r="O504" s="168"/>
      <c r="P504" s="145">
        <f t="shared" si="221"/>
        <v>0</v>
      </c>
      <c r="Q504" s="145"/>
      <c r="R504" s="148">
        <f t="shared" si="223"/>
        <v>0</v>
      </c>
      <c r="S504" s="168"/>
      <c r="T504" s="168"/>
      <c r="U504" s="168"/>
      <c r="V504" s="145">
        <f t="shared" si="224"/>
        <v>0</v>
      </c>
      <c r="W504" s="145"/>
      <c r="X504" s="145">
        <f t="shared" si="225"/>
        <v>0</v>
      </c>
      <c r="Y504" s="145">
        <f t="shared" si="226"/>
        <v>0</v>
      </c>
      <c r="Z504" s="145">
        <f t="shared" si="227"/>
        <v>0</v>
      </c>
      <c r="AA504" s="164"/>
      <c r="AB504" s="145">
        <f t="shared" si="228"/>
        <v>0</v>
      </c>
      <c r="AC504" s="145">
        <f>R504*F504</f>
        <v>0</v>
      </c>
      <c r="AD504" s="145">
        <f>(S504+T504+U504)*F504</f>
        <v>0</v>
      </c>
      <c r="AE504" s="145">
        <f>X504*F504</f>
        <v>0</v>
      </c>
      <c r="AF504" s="145">
        <f>Y504*F504</f>
        <v>0</v>
      </c>
      <c r="AG504" s="145">
        <f t="shared" si="229"/>
        <v>0</v>
      </c>
    </row>
    <row r="505" spans="1:34" s="135" customFormat="1" ht="12.75" customHeight="1">
      <c r="A505" s="136"/>
      <c r="B505" s="137" t="s">
        <v>153</v>
      </c>
      <c r="C505" s="138"/>
      <c r="D505" s="141" t="s">
        <v>1187</v>
      </c>
      <c r="E505" s="140" t="s">
        <v>202</v>
      </c>
      <c r="F505" s="141" t="s">
        <v>202</v>
      </c>
      <c r="G505" s="141"/>
      <c r="H505" s="141"/>
      <c r="I505" s="141"/>
      <c r="J505" s="145">
        <v>0</v>
      </c>
      <c r="K505" s="164"/>
      <c r="L505" s="145"/>
      <c r="M505" s="145"/>
      <c r="N505" s="145"/>
      <c r="O505" s="145"/>
      <c r="P505" s="145">
        <f t="shared" si="221"/>
        <v>0</v>
      </c>
      <c r="Q505" s="141"/>
      <c r="R505" s="158"/>
      <c r="S505" s="141"/>
      <c r="T505" s="141"/>
      <c r="U505" s="141"/>
      <c r="V505" s="141"/>
      <c r="W505" s="141"/>
      <c r="X505" s="141"/>
      <c r="Y505" s="141"/>
      <c r="Z505" s="141"/>
      <c r="AA505" s="164"/>
      <c r="AB505" s="141"/>
      <c r="AC505" s="145"/>
      <c r="AD505" s="141"/>
      <c r="AE505" s="141"/>
      <c r="AF505" s="141"/>
      <c r="AG505" s="145"/>
    </row>
    <row r="506" spans="1:34" s="135" customFormat="1" ht="12.75" customHeight="1">
      <c r="A506" s="140">
        <v>347</v>
      </c>
      <c r="B506" s="143" t="s">
        <v>154</v>
      </c>
      <c r="C506" s="143" t="s">
        <v>43</v>
      </c>
      <c r="D506" s="141" t="s">
        <v>187</v>
      </c>
      <c r="E506" s="140" t="s">
        <v>4</v>
      </c>
      <c r="F506" s="144">
        <v>1</v>
      </c>
      <c r="G506" s="145">
        <v>100.334</v>
      </c>
      <c r="H506" s="1">
        <f t="shared" ref="H506:H509" si="252">G506*(1-$H$3)</f>
        <v>100.334</v>
      </c>
      <c r="I506" s="145"/>
      <c r="J506" s="145">
        <v>1.7</v>
      </c>
      <c r="K506" s="164"/>
      <c r="L506" s="168"/>
      <c r="M506" s="168"/>
      <c r="N506" s="168"/>
      <c r="O506" s="168"/>
      <c r="P506" s="145">
        <f t="shared" si="221"/>
        <v>0</v>
      </c>
      <c r="Q506" s="145"/>
      <c r="R506" s="148">
        <f t="shared" si="223"/>
        <v>0</v>
      </c>
      <c r="S506" s="168"/>
      <c r="T506" s="168"/>
      <c r="U506" s="168"/>
      <c r="V506" s="145">
        <f t="shared" si="224"/>
        <v>0</v>
      </c>
      <c r="W506" s="145"/>
      <c r="X506" s="145">
        <f t="shared" si="225"/>
        <v>0</v>
      </c>
      <c r="Y506" s="145">
        <f t="shared" si="226"/>
        <v>0</v>
      </c>
      <c r="Z506" s="145">
        <f t="shared" si="227"/>
        <v>0</v>
      </c>
      <c r="AA506" s="164"/>
      <c r="AB506" s="145">
        <f t="shared" si="228"/>
        <v>0</v>
      </c>
      <c r="AC506" s="145">
        <f>R506*F506</f>
        <v>0</v>
      </c>
      <c r="AD506" s="145">
        <f>(S506+T506+U506)*F506</f>
        <v>0</v>
      </c>
      <c r="AE506" s="145">
        <f>X506*F506</f>
        <v>0</v>
      </c>
      <c r="AF506" s="145">
        <f>Y506*F506</f>
        <v>0</v>
      </c>
      <c r="AG506" s="145">
        <f t="shared" si="229"/>
        <v>0</v>
      </c>
    </row>
    <row r="507" spans="1:34" s="135" customFormat="1" ht="12.75" customHeight="1">
      <c r="A507" s="140">
        <v>348</v>
      </c>
      <c r="B507" s="143" t="s">
        <v>155</v>
      </c>
      <c r="C507" s="143" t="s">
        <v>1188</v>
      </c>
      <c r="D507" s="141" t="s">
        <v>188</v>
      </c>
      <c r="E507" s="140" t="s">
        <v>4</v>
      </c>
      <c r="F507" s="144">
        <v>1</v>
      </c>
      <c r="G507" s="145">
        <v>98.277000000000001</v>
      </c>
      <c r="H507" s="1">
        <f t="shared" si="252"/>
        <v>98.277000000000001</v>
      </c>
      <c r="I507" s="145"/>
      <c r="J507" s="145">
        <v>1.7</v>
      </c>
      <c r="K507" s="164"/>
      <c r="L507" s="168"/>
      <c r="M507" s="168"/>
      <c r="N507" s="168"/>
      <c r="O507" s="168"/>
      <c r="P507" s="145">
        <f t="shared" si="221"/>
        <v>0</v>
      </c>
      <c r="Q507" s="145"/>
      <c r="R507" s="148">
        <f t="shared" si="223"/>
        <v>0</v>
      </c>
      <c r="S507" s="168"/>
      <c r="T507" s="168"/>
      <c r="U507" s="168"/>
      <c r="V507" s="145">
        <f t="shared" si="224"/>
        <v>0</v>
      </c>
      <c r="W507" s="145"/>
      <c r="X507" s="145">
        <f t="shared" si="225"/>
        <v>0</v>
      </c>
      <c r="Y507" s="145">
        <f t="shared" si="226"/>
        <v>0</v>
      </c>
      <c r="Z507" s="145">
        <f t="shared" si="227"/>
        <v>0</v>
      </c>
      <c r="AA507" s="164"/>
      <c r="AB507" s="145">
        <f t="shared" si="228"/>
        <v>0</v>
      </c>
      <c r="AC507" s="145">
        <f>R507*F507</f>
        <v>0</v>
      </c>
      <c r="AD507" s="145">
        <f>(S507+T507+U507)*F507</f>
        <v>0</v>
      </c>
      <c r="AE507" s="145">
        <f>X507*F507</f>
        <v>0</v>
      </c>
      <c r="AF507" s="145">
        <f>Y507*F507</f>
        <v>0</v>
      </c>
      <c r="AG507" s="145">
        <f t="shared" si="229"/>
        <v>0</v>
      </c>
    </row>
    <row r="508" spans="1:34" s="135" customFormat="1" ht="12.75" customHeight="1">
      <c r="A508" s="140">
        <v>349</v>
      </c>
      <c r="B508" s="143" t="s">
        <v>1189</v>
      </c>
      <c r="C508" s="143" t="s">
        <v>1190</v>
      </c>
      <c r="D508" s="141" t="s">
        <v>1191</v>
      </c>
      <c r="E508" s="140" t="s">
        <v>4</v>
      </c>
      <c r="F508" s="144">
        <v>2</v>
      </c>
      <c r="G508" s="145">
        <v>8.7040000000000006</v>
      </c>
      <c r="H508" s="1">
        <f t="shared" si="252"/>
        <v>8.7040000000000006</v>
      </c>
      <c r="I508" s="145"/>
      <c r="J508" s="145">
        <v>0.1275</v>
      </c>
      <c r="K508" s="164"/>
      <c r="L508" s="168"/>
      <c r="M508" s="168"/>
      <c r="N508" s="168"/>
      <c r="O508" s="168"/>
      <c r="P508" s="145">
        <f t="shared" si="221"/>
        <v>0</v>
      </c>
      <c r="Q508" s="145"/>
      <c r="R508" s="148">
        <f t="shared" si="223"/>
        <v>0</v>
      </c>
      <c r="S508" s="168"/>
      <c r="T508" s="168"/>
      <c r="U508" s="168"/>
      <c r="V508" s="145">
        <f t="shared" si="224"/>
        <v>0</v>
      </c>
      <c r="W508" s="145"/>
      <c r="X508" s="145">
        <f t="shared" si="225"/>
        <v>0</v>
      </c>
      <c r="Y508" s="145">
        <f t="shared" si="226"/>
        <v>0</v>
      </c>
      <c r="Z508" s="145">
        <f t="shared" si="227"/>
        <v>0</v>
      </c>
      <c r="AA508" s="164"/>
      <c r="AB508" s="145">
        <f t="shared" si="228"/>
        <v>0</v>
      </c>
      <c r="AC508" s="145">
        <f>R508*F508</f>
        <v>0</v>
      </c>
      <c r="AD508" s="145">
        <f>(S508+T508+U508)*F508</f>
        <v>0</v>
      </c>
      <c r="AE508" s="145">
        <f>X508*F508</f>
        <v>0</v>
      </c>
      <c r="AF508" s="145">
        <f>Y508*F508</f>
        <v>0</v>
      </c>
      <c r="AG508" s="145">
        <f t="shared" si="229"/>
        <v>0</v>
      </c>
    </row>
    <row r="509" spans="1:34" s="135" customFormat="1" ht="12.75" customHeight="1">
      <c r="A509" s="140">
        <v>350</v>
      </c>
      <c r="B509" s="143" t="s">
        <v>1192</v>
      </c>
      <c r="C509" s="143" t="s">
        <v>1193</v>
      </c>
      <c r="D509" s="141" t="s">
        <v>1194</v>
      </c>
      <c r="E509" s="140" t="s">
        <v>4</v>
      </c>
      <c r="F509" s="144">
        <v>2</v>
      </c>
      <c r="G509" s="145">
        <v>2.4904999999999999</v>
      </c>
      <c r="H509" s="1">
        <f t="shared" si="252"/>
        <v>2.4904999999999999</v>
      </c>
      <c r="I509" s="145"/>
      <c r="J509" s="145">
        <v>1.7000000000000001E-2</v>
      </c>
      <c r="K509" s="164"/>
      <c r="L509" s="168"/>
      <c r="M509" s="168"/>
      <c r="N509" s="168"/>
      <c r="O509" s="168"/>
      <c r="P509" s="145">
        <f t="shared" si="221"/>
        <v>0</v>
      </c>
      <c r="Q509" s="145"/>
      <c r="R509" s="148">
        <f t="shared" si="223"/>
        <v>0</v>
      </c>
      <c r="S509" s="168"/>
      <c r="T509" s="168"/>
      <c r="U509" s="168"/>
      <c r="V509" s="145">
        <f t="shared" si="224"/>
        <v>0</v>
      </c>
      <c r="W509" s="145"/>
      <c r="X509" s="145">
        <f t="shared" si="225"/>
        <v>0</v>
      </c>
      <c r="Y509" s="145">
        <f t="shared" si="226"/>
        <v>0</v>
      </c>
      <c r="Z509" s="145">
        <f t="shared" si="227"/>
        <v>0</v>
      </c>
      <c r="AA509" s="164"/>
      <c r="AB509" s="145">
        <f t="shared" si="228"/>
        <v>0</v>
      </c>
      <c r="AC509" s="145">
        <f>R509*F509</f>
        <v>0</v>
      </c>
      <c r="AD509" s="145">
        <f>(S509+T509+U509)*F509</f>
        <v>0</v>
      </c>
      <c r="AE509" s="145">
        <f>X509*F509</f>
        <v>0</v>
      </c>
      <c r="AF509" s="145">
        <f>Y509*F509</f>
        <v>0</v>
      </c>
      <c r="AG509" s="145">
        <f t="shared" si="229"/>
        <v>0</v>
      </c>
    </row>
    <row r="510" spans="1:34" s="135" customFormat="1" ht="12.75" customHeight="1">
      <c r="A510" s="136"/>
      <c r="B510" s="137" t="s">
        <v>1195</v>
      </c>
      <c r="C510" s="138"/>
      <c r="D510" s="141" t="s">
        <v>1196</v>
      </c>
      <c r="E510" s="140" t="s">
        <v>202</v>
      </c>
      <c r="F510" s="141" t="s">
        <v>202</v>
      </c>
      <c r="G510" s="141"/>
      <c r="H510" s="141"/>
      <c r="I510" s="141"/>
      <c r="J510" s="145">
        <v>0</v>
      </c>
      <c r="K510" s="164"/>
      <c r="L510" s="145"/>
      <c r="M510" s="145"/>
      <c r="N510" s="145"/>
      <c r="O510" s="145"/>
      <c r="P510" s="145">
        <f t="shared" si="221"/>
        <v>0</v>
      </c>
      <c r="Q510" s="141"/>
      <c r="R510" s="158"/>
      <c r="S510" s="141"/>
      <c r="T510" s="141"/>
      <c r="U510" s="141"/>
      <c r="V510" s="141"/>
      <c r="W510" s="141"/>
      <c r="X510" s="141"/>
      <c r="Y510" s="141"/>
      <c r="Z510" s="141"/>
      <c r="AA510" s="164"/>
      <c r="AB510" s="141"/>
      <c r="AC510" s="145"/>
      <c r="AD510" s="141"/>
      <c r="AE510" s="141"/>
      <c r="AF510" s="141"/>
      <c r="AG510" s="145"/>
    </row>
    <row r="511" spans="1:34" s="135" customFormat="1" ht="12.75" customHeight="1">
      <c r="A511" s="140">
        <v>351</v>
      </c>
      <c r="B511" s="143" t="s">
        <v>1197</v>
      </c>
      <c r="C511" s="143" t="s">
        <v>1198</v>
      </c>
      <c r="D511" s="141" t="s">
        <v>187</v>
      </c>
      <c r="E511" s="140" t="s">
        <v>4</v>
      </c>
      <c r="F511" s="144">
        <v>12</v>
      </c>
      <c r="G511" s="145">
        <v>108.00949999999999</v>
      </c>
      <c r="H511" s="1">
        <f t="shared" ref="H511:H513" si="253">G511*(1-$H$3)</f>
        <v>108.00949999999999</v>
      </c>
      <c r="I511" s="145"/>
      <c r="J511" s="145">
        <v>1.7</v>
      </c>
      <c r="K511" s="164"/>
      <c r="L511" s="168"/>
      <c r="M511" s="168"/>
      <c r="N511" s="168"/>
      <c r="O511" s="168"/>
      <c r="P511" s="145">
        <f t="shared" si="221"/>
        <v>0</v>
      </c>
      <c r="Q511" s="145"/>
      <c r="R511" s="148">
        <f t="shared" si="223"/>
        <v>0</v>
      </c>
      <c r="S511" s="168"/>
      <c r="T511" s="168"/>
      <c r="U511" s="168"/>
      <c r="V511" s="145">
        <f t="shared" si="224"/>
        <v>0</v>
      </c>
      <c r="W511" s="145"/>
      <c r="X511" s="145">
        <f t="shared" si="225"/>
        <v>0</v>
      </c>
      <c r="Y511" s="145">
        <f t="shared" si="226"/>
        <v>0</v>
      </c>
      <c r="Z511" s="145">
        <f t="shared" si="227"/>
        <v>0</v>
      </c>
      <c r="AA511" s="164"/>
      <c r="AB511" s="145">
        <f t="shared" si="228"/>
        <v>0</v>
      </c>
      <c r="AC511" s="145">
        <f>R511*F511</f>
        <v>0</v>
      </c>
      <c r="AD511" s="145">
        <f>(S511+T511+U511)*F511</f>
        <v>0</v>
      </c>
      <c r="AE511" s="145">
        <f>X511*F511</f>
        <v>0</v>
      </c>
      <c r="AF511" s="145">
        <f>Y511*F511</f>
        <v>0</v>
      </c>
      <c r="AG511" s="145">
        <f t="shared" si="229"/>
        <v>0</v>
      </c>
    </row>
    <row r="512" spans="1:34" s="135" customFormat="1" ht="12.75" customHeight="1">
      <c r="A512" s="140">
        <v>352</v>
      </c>
      <c r="B512" s="143" t="s">
        <v>1199</v>
      </c>
      <c r="C512" s="143" t="s">
        <v>44</v>
      </c>
      <c r="D512" s="141" t="s">
        <v>188</v>
      </c>
      <c r="E512" s="140" t="s">
        <v>4</v>
      </c>
      <c r="F512" s="144">
        <v>12</v>
      </c>
      <c r="G512" s="145">
        <v>105.9525</v>
      </c>
      <c r="H512" s="1">
        <f t="shared" si="253"/>
        <v>105.9525</v>
      </c>
      <c r="I512" s="145"/>
      <c r="J512" s="145">
        <v>1.7</v>
      </c>
      <c r="K512" s="164"/>
      <c r="L512" s="168"/>
      <c r="M512" s="168"/>
      <c r="N512" s="168"/>
      <c r="O512" s="168"/>
      <c r="P512" s="145">
        <f t="shared" si="221"/>
        <v>0</v>
      </c>
      <c r="Q512" s="145"/>
      <c r="R512" s="148">
        <f t="shared" si="223"/>
        <v>0</v>
      </c>
      <c r="S512" s="168"/>
      <c r="T512" s="168"/>
      <c r="U512" s="168"/>
      <c r="V512" s="145">
        <f t="shared" si="224"/>
        <v>0</v>
      </c>
      <c r="W512" s="145"/>
      <c r="X512" s="145">
        <f t="shared" si="225"/>
        <v>0</v>
      </c>
      <c r="Y512" s="145">
        <f t="shared" si="226"/>
        <v>0</v>
      </c>
      <c r="Z512" s="145">
        <f t="shared" si="227"/>
        <v>0</v>
      </c>
      <c r="AA512" s="164"/>
      <c r="AB512" s="145">
        <f t="shared" si="228"/>
        <v>0</v>
      </c>
      <c r="AC512" s="145">
        <f>R512*F512</f>
        <v>0</v>
      </c>
      <c r="AD512" s="145">
        <f>(S512+T512+U512)*F512</f>
        <v>0</v>
      </c>
      <c r="AE512" s="145">
        <f>X512*F512</f>
        <v>0</v>
      </c>
      <c r="AF512" s="145">
        <f>Y512*F512</f>
        <v>0</v>
      </c>
      <c r="AG512" s="145">
        <f t="shared" si="229"/>
        <v>0</v>
      </c>
    </row>
    <row r="513" spans="1:34" s="135" customFormat="1" ht="12.75" customHeight="1">
      <c r="A513" s="140">
        <v>353</v>
      </c>
      <c r="B513" s="143" t="s">
        <v>157</v>
      </c>
      <c r="C513" s="143" t="s">
        <v>1200</v>
      </c>
      <c r="D513" s="141" t="s">
        <v>192</v>
      </c>
      <c r="E513" s="140" t="s">
        <v>4</v>
      </c>
      <c r="F513" s="144">
        <v>1</v>
      </c>
      <c r="G513" s="145">
        <v>376.56699999999995</v>
      </c>
      <c r="H513" s="1">
        <f t="shared" si="253"/>
        <v>376.56699999999995</v>
      </c>
      <c r="I513" s="145"/>
      <c r="J513" s="145">
        <v>0.85</v>
      </c>
      <c r="K513" s="164"/>
      <c r="L513" s="168"/>
      <c r="M513" s="168"/>
      <c r="N513" s="168"/>
      <c r="O513" s="168"/>
      <c r="P513" s="145">
        <f t="shared" si="221"/>
        <v>0</v>
      </c>
      <c r="Q513" s="145"/>
      <c r="R513" s="148">
        <f t="shared" si="223"/>
        <v>0</v>
      </c>
      <c r="S513" s="168"/>
      <c r="T513" s="168"/>
      <c r="U513" s="168"/>
      <c r="V513" s="145">
        <f t="shared" si="224"/>
        <v>0</v>
      </c>
      <c r="W513" s="145"/>
      <c r="X513" s="145">
        <f t="shared" si="225"/>
        <v>0</v>
      </c>
      <c r="Y513" s="145">
        <f t="shared" si="226"/>
        <v>0</v>
      </c>
      <c r="Z513" s="145">
        <f t="shared" si="227"/>
        <v>0</v>
      </c>
      <c r="AA513" s="164"/>
      <c r="AB513" s="145">
        <f t="shared" si="228"/>
        <v>0</v>
      </c>
      <c r="AC513" s="145">
        <f>R513*F513</f>
        <v>0</v>
      </c>
      <c r="AD513" s="145">
        <f>(S513+T513+U513)*F513</f>
        <v>0</v>
      </c>
      <c r="AE513" s="145">
        <f>X513*F513</f>
        <v>0</v>
      </c>
      <c r="AF513" s="145">
        <f>Y513*F513</f>
        <v>0</v>
      </c>
      <c r="AG513" s="145">
        <f t="shared" si="229"/>
        <v>0</v>
      </c>
      <c r="AH513" s="154"/>
    </row>
    <row r="514" spans="1:34" s="135" customFormat="1" ht="12.75" customHeight="1">
      <c r="A514" s="140">
        <v>354</v>
      </c>
      <c r="B514" s="143"/>
      <c r="C514" s="137" t="s">
        <v>992</v>
      </c>
      <c r="D514" s="139" t="s">
        <v>993</v>
      </c>
      <c r="E514" s="147" t="s">
        <v>994</v>
      </c>
      <c r="F514" s="144">
        <v>161</v>
      </c>
      <c r="G514" s="1">
        <v>34.530540000000002</v>
      </c>
      <c r="H514" s="167">
        <f>27.78*(1+$X$3)*(1+$Y$3)</f>
        <v>34.530540000000002</v>
      </c>
      <c r="I514" s="148"/>
      <c r="J514" s="145">
        <v>1</v>
      </c>
      <c r="K514" s="164"/>
      <c r="L514" s="168"/>
      <c r="M514" s="168"/>
      <c r="N514" s="168"/>
      <c r="O514" s="168"/>
      <c r="P514" s="145">
        <f t="shared" si="221"/>
        <v>0</v>
      </c>
      <c r="Q514" s="148"/>
      <c r="R514" s="148">
        <f t="shared" si="223"/>
        <v>0</v>
      </c>
      <c r="S514" s="168"/>
      <c r="T514" s="168"/>
      <c r="U514" s="168"/>
      <c r="V514" s="145">
        <f t="shared" si="224"/>
        <v>0</v>
      </c>
      <c r="W514" s="145"/>
      <c r="X514" s="145">
        <f t="shared" si="225"/>
        <v>0</v>
      </c>
      <c r="Y514" s="145">
        <f t="shared" si="226"/>
        <v>0</v>
      </c>
      <c r="Z514" s="145">
        <f t="shared" si="227"/>
        <v>0</v>
      </c>
      <c r="AA514" s="164"/>
      <c r="AB514" s="145">
        <f t="shared" si="228"/>
        <v>0</v>
      </c>
      <c r="AC514" s="145">
        <f>R514*F514</f>
        <v>0</v>
      </c>
      <c r="AD514" s="145">
        <f>(S514+T514+U514)*F514</f>
        <v>0</v>
      </c>
      <c r="AE514" s="145">
        <f>X514*F514</f>
        <v>0</v>
      </c>
      <c r="AF514" s="145">
        <f>Y514*F514</f>
        <v>0</v>
      </c>
      <c r="AG514" s="145">
        <f t="shared" si="229"/>
        <v>0</v>
      </c>
    </row>
    <row r="515" spans="1:34" ht="12.75" customHeight="1">
      <c r="B515" s="3"/>
      <c r="C515" s="3"/>
      <c r="D515" s="8" t="s">
        <v>101</v>
      </c>
      <c r="E515" s="169"/>
      <c r="F515" s="170"/>
      <c r="G515" s="170"/>
      <c r="H515" s="171"/>
      <c r="I515" s="172"/>
      <c r="J515" s="171"/>
      <c r="K515" s="173"/>
      <c r="L515" s="171"/>
      <c r="M515" s="171"/>
      <c r="N515" s="171"/>
      <c r="O515" s="171"/>
      <c r="P515" s="171"/>
      <c r="Q515" s="172"/>
      <c r="R515" s="171"/>
      <c r="S515" s="171"/>
      <c r="T515" s="171"/>
      <c r="U515" s="171"/>
      <c r="V515" s="171"/>
      <c r="W515" s="174"/>
      <c r="X515" s="171"/>
      <c r="Y515" s="171"/>
      <c r="Z515" s="171"/>
      <c r="AA515" s="175"/>
      <c r="AB515" s="179">
        <f>SUM(AB5:AB514)</f>
        <v>0</v>
      </c>
      <c r="AC515" s="10">
        <f t="shared" ref="AC515:AG515" si="254">SUM(AC5:AC514)</f>
        <v>0</v>
      </c>
      <c r="AD515" s="10">
        <f t="shared" si="254"/>
        <v>0</v>
      </c>
      <c r="AE515" s="10">
        <f t="shared" si="254"/>
        <v>0</v>
      </c>
      <c r="AF515" s="10">
        <f t="shared" si="254"/>
        <v>0</v>
      </c>
      <c r="AG515" s="10">
        <f t="shared" si="254"/>
        <v>0</v>
      </c>
    </row>
    <row r="516" spans="1:34">
      <c r="H516" s="125"/>
      <c r="AC516" s="131"/>
      <c r="AD516" s="131"/>
      <c r="AE516" s="131"/>
      <c r="AF516" s="131"/>
      <c r="AG516" s="131"/>
    </row>
    <row r="517" spans="1:34">
      <c r="H517" s="125"/>
      <c r="AE517" s="131"/>
      <c r="AF517" s="131"/>
    </row>
    <row r="518" spans="1:34">
      <c r="H518" s="125"/>
    </row>
  </sheetData>
  <autoFilter ref="A1:A1066"/>
  <printOptions horizontalCentered="1"/>
  <pageMargins left="0.39370078740157483" right="0.39370078740157483" top="0.59055118110236227" bottom="0.39370078740157483" header="0.31496062992125984" footer="0.51181102362204722"/>
  <pageSetup paperSize="8" scale="85" fitToWidth="2" fitToHeight="45" orientation="landscape" r:id="rId1"/>
  <headerFooter>
    <oddHeader>&amp;RAzienda USL di Bologna Dipartimento Tecnico Patrimoniale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>
      <selection activeCell="E42" sqref="E42"/>
    </sheetView>
  </sheetViews>
  <sheetFormatPr defaultRowHeight="12.75"/>
  <cols>
    <col min="1" max="1" width="7.5703125" customWidth="1"/>
    <col min="2" max="2" width="43.7109375" customWidth="1"/>
    <col min="3" max="4" width="14.28515625" hidden="1" customWidth="1"/>
    <col min="5" max="5" width="11.7109375" bestFit="1" customWidth="1"/>
    <col min="6" max="8" width="10.85546875" customWidth="1"/>
    <col min="9" max="9" width="11.7109375" hidden="1" customWidth="1"/>
    <col min="10" max="11" width="10.85546875" hidden="1" customWidth="1"/>
    <col min="12" max="14" width="10.85546875" customWidth="1"/>
    <col min="15" max="15" width="10.7109375" hidden="1" customWidth="1"/>
    <col min="16" max="16" width="10.28515625" hidden="1" customWidth="1"/>
  </cols>
  <sheetData>
    <row r="1" spans="1:16" ht="13.5" thickBot="1">
      <c r="A1" s="97" t="s">
        <v>85</v>
      </c>
      <c r="B1" s="97" t="s">
        <v>86</v>
      </c>
      <c r="C1" s="97"/>
      <c r="D1" s="97"/>
      <c r="E1" s="97" t="s">
        <v>87</v>
      </c>
      <c r="F1" s="97" t="s">
        <v>88</v>
      </c>
      <c r="G1" s="97" t="s">
        <v>89</v>
      </c>
      <c r="H1" s="97" t="s">
        <v>90</v>
      </c>
      <c r="I1" s="98"/>
      <c r="J1" s="98"/>
      <c r="K1" s="98"/>
      <c r="L1" s="97" t="s">
        <v>91</v>
      </c>
      <c r="M1" s="97" t="s">
        <v>92</v>
      </c>
      <c r="N1" s="97" t="s">
        <v>93</v>
      </c>
    </row>
    <row r="2" spans="1:16">
      <c r="A2" s="18"/>
      <c r="B2" s="19"/>
      <c r="C2" s="15"/>
      <c r="D2" s="15"/>
      <c r="E2" s="176" t="s">
        <v>51</v>
      </c>
      <c r="F2" s="177"/>
      <c r="G2" s="177"/>
      <c r="H2" s="178"/>
      <c r="I2" s="176" t="s">
        <v>50</v>
      </c>
      <c r="J2" s="177"/>
      <c r="K2" s="177"/>
      <c r="L2" s="178"/>
      <c r="M2" s="23"/>
      <c r="N2" s="25"/>
      <c r="O2" s="24"/>
      <c r="P2" s="25"/>
    </row>
    <row r="3" spans="1:16" ht="51">
      <c r="A3" s="20"/>
      <c r="B3" s="21"/>
      <c r="C3" s="17" t="s">
        <v>74</v>
      </c>
      <c r="D3" s="7" t="s">
        <v>75</v>
      </c>
      <c r="E3" s="9" t="s">
        <v>99</v>
      </c>
      <c r="F3" s="2" t="s">
        <v>100</v>
      </c>
      <c r="G3" s="99" t="s">
        <v>95</v>
      </c>
      <c r="H3" s="5" t="s">
        <v>94</v>
      </c>
      <c r="I3" s="9" t="s">
        <v>68</v>
      </c>
      <c r="J3" s="2" t="s">
        <v>80</v>
      </c>
      <c r="K3" s="99" t="s">
        <v>82</v>
      </c>
      <c r="L3" s="5" t="s">
        <v>96</v>
      </c>
      <c r="M3" s="9" t="s">
        <v>97</v>
      </c>
      <c r="N3" s="5" t="s">
        <v>98</v>
      </c>
      <c r="O3" s="17" t="s">
        <v>83</v>
      </c>
      <c r="P3" s="5" t="s">
        <v>84</v>
      </c>
    </row>
    <row r="4" spans="1:16" s="33" customFormat="1" ht="15.75" customHeight="1">
      <c r="A4" s="26"/>
      <c r="B4" s="27" t="s">
        <v>81</v>
      </c>
      <c r="C4" s="28"/>
      <c r="D4" s="29"/>
      <c r="E4" s="30"/>
      <c r="F4" s="31"/>
      <c r="G4" s="100"/>
      <c r="H4" s="32"/>
      <c r="I4" s="30"/>
      <c r="J4" s="31"/>
      <c r="K4" s="100"/>
      <c r="L4" s="32"/>
      <c r="M4" s="30"/>
      <c r="N4" s="32"/>
      <c r="O4" s="28"/>
      <c r="P4" s="32"/>
    </row>
    <row r="5" spans="1:16" s="33" customFormat="1" ht="15.75" customHeight="1">
      <c r="A5" s="34" t="s">
        <v>69</v>
      </c>
      <c r="B5" s="35" t="s">
        <v>77</v>
      </c>
      <c r="C5" s="36">
        <f>E5+D5</f>
        <v>1487006.9307909871</v>
      </c>
      <c r="D5" s="37">
        <f>$D$9/$E$9*E5</f>
        <v>40637.536897306825</v>
      </c>
      <c r="E5" s="38">
        <v>1446369.3938936803</v>
      </c>
      <c r="F5" s="39">
        <v>0.3</v>
      </c>
      <c r="G5" s="40">
        <f>E5*F5</f>
        <v>433910.8181681041</v>
      </c>
      <c r="H5" s="41">
        <f>G5/24.695</f>
        <v>17570.796443332823</v>
      </c>
      <c r="I5" s="38">
        <v>1081696.3098991998</v>
      </c>
      <c r="J5" s="39">
        <f>K5/I5</f>
        <v>0.33561749476397695</v>
      </c>
      <c r="K5" s="40">
        <v>363036.20562380785</v>
      </c>
      <c r="L5" s="41">
        <v>14506.580235199992</v>
      </c>
      <c r="M5" s="38">
        <f>L5-H5</f>
        <v>-3064.2162081328315</v>
      </c>
      <c r="N5" s="42">
        <f>M5/H5</f>
        <v>-0.17439256199997341</v>
      </c>
      <c r="O5" s="36">
        <f>K5-G5</f>
        <v>-70874.612544296251</v>
      </c>
      <c r="P5" s="42">
        <f>O5/G5</f>
        <v>-0.16333912310256868</v>
      </c>
    </row>
    <row r="6" spans="1:16" s="33" customFormat="1" ht="15.75" customHeight="1">
      <c r="A6" s="34" t="s">
        <v>70</v>
      </c>
      <c r="B6" s="35" t="s">
        <v>78</v>
      </c>
      <c r="C6" s="36">
        <f>E6+D6</f>
        <v>756226.46789290372</v>
      </c>
      <c r="D6" s="37">
        <f>$D$9/$E$9*E6</f>
        <v>20666.467892904158</v>
      </c>
      <c r="E6" s="38">
        <v>735559.99999999953</v>
      </c>
      <c r="F6" s="39">
        <v>0.20799999999999999</v>
      </c>
      <c r="G6" s="40">
        <f>E6*F6</f>
        <v>152996.47999999989</v>
      </c>
      <c r="H6" s="41">
        <f t="shared" ref="H6:H8" si="0">G6/24.695</f>
        <v>6195.4436120672153</v>
      </c>
      <c r="I6" s="38">
        <v>449553.89999999991</v>
      </c>
      <c r="J6" s="39">
        <f t="shared" ref="J6:J9" si="1">K6/I6</f>
        <v>0.22608046954992517</v>
      </c>
      <c r="K6" s="40">
        <v>101635.35680000008</v>
      </c>
      <c r="L6" s="41">
        <v>4058.9200000000005</v>
      </c>
      <c r="M6" s="38">
        <f t="shared" ref="M6:M8" si="2">L6-H6</f>
        <v>-2136.5236120672148</v>
      </c>
      <c r="N6" s="42">
        <f t="shared" ref="N6:N9" si="3">M6/H6</f>
        <v>-0.34485401624926215</v>
      </c>
      <c r="O6" s="36">
        <f t="shared" ref="O6:O8" si="4">K6-G6</f>
        <v>-51361.123199999813</v>
      </c>
      <c r="P6" s="42">
        <f t="shared" ref="P6:P9" si="5">O6/G6</f>
        <v>-0.3357013390111972</v>
      </c>
    </row>
    <row r="7" spans="1:16" s="43" customFormat="1" ht="15.75" customHeight="1">
      <c r="A7" s="34" t="s">
        <v>71</v>
      </c>
      <c r="B7" s="35" t="s">
        <v>76</v>
      </c>
      <c r="C7" s="36">
        <f>E7+D7</f>
        <v>667266.78098679276</v>
      </c>
      <c r="D7" s="37">
        <f>$D$9/$E$9*E7</f>
        <v>18235.340986792864</v>
      </c>
      <c r="E7" s="38">
        <v>649031.43999999994</v>
      </c>
      <c r="F7" s="39">
        <v>0.24099999999999999</v>
      </c>
      <c r="G7" s="40">
        <f>E7*F7</f>
        <v>156416.57703999997</v>
      </c>
      <c r="H7" s="41">
        <f t="shared" si="0"/>
        <v>6333.9371143956259</v>
      </c>
      <c r="I7" s="38">
        <v>425835.42</v>
      </c>
      <c r="J7" s="39">
        <f t="shared" si="1"/>
        <v>0.1975648694549646</v>
      </c>
      <c r="K7" s="40">
        <v>84130.119161600014</v>
      </c>
      <c r="L7" s="41">
        <v>3359.8290399999996</v>
      </c>
      <c r="M7" s="38">
        <f t="shared" si="2"/>
        <v>-2974.1080743956263</v>
      </c>
      <c r="N7" s="42">
        <f t="shared" si="3"/>
        <v>-0.46955124761755879</v>
      </c>
      <c r="O7" s="36">
        <f t="shared" si="4"/>
        <v>-72286.45787839996</v>
      </c>
      <c r="P7" s="42">
        <f t="shared" si="5"/>
        <v>-0.46214064548870898</v>
      </c>
    </row>
    <row r="8" spans="1:16" s="43" customFormat="1" ht="15.75" customHeight="1">
      <c r="A8" s="34" t="s">
        <v>72</v>
      </c>
      <c r="B8" s="35" t="s">
        <v>79</v>
      </c>
      <c r="C8" s="36">
        <f>E8+D8</f>
        <v>281801.75422299618</v>
      </c>
      <c r="D8" s="37">
        <f>$D$9/$E$9*E8</f>
        <v>7701.1942229961569</v>
      </c>
      <c r="E8" s="38">
        <v>274100.56</v>
      </c>
      <c r="F8" s="39">
        <v>0.25700000000000001</v>
      </c>
      <c r="G8" s="40">
        <f>E8*F8</f>
        <v>70443.843919999999</v>
      </c>
      <c r="H8" s="41">
        <f t="shared" si="0"/>
        <v>2852.5549269082808</v>
      </c>
      <c r="I8" s="38">
        <v>171685.25999999998</v>
      </c>
      <c r="J8" s="39">
        <f t="shared" si="1"/>
        <v>0.3227097399042877</v>
      </c>
      <c r="K8" s="40">
        <v>55404.505600000004</v>
      </c>
      <c r="L8" s="41">
        <v>2212.64</v>
      </c>
      <c r="M8" s="38">
        <f t="shared" si="2"/>
        <v>-639.9149269082809</v>
      </c>
      <c r="N8" s="42">
        <f t="shared" si="3"/>
        <v>-0.22433044877486291</v>
      </c>
      <c r="O8" s="36">
        <f t="shared" si="4"/>
        <v>-15039.338319999995</v>
      </c>
      <c r="P8" s="42">
        <f t="shared" si="5"/>
        <v>-0.21349400434592292</v>
      </c>
    </row>
    <row r="9" spans="1:16" s="33" customFormat="1" ht="15.75" customHeight="1">
      <c r="A9" s="34"/>
      <c r="B9" s="44" t="s">
        <v>67</v>
      </c>
      <c r="C9" s="45">
        <f>SUM(C5:C8)</f>
        <v>3192301.9338936796</v>
      </c>
      <c r="D9" s="46">
        <v>87240.54</v>
      </c>
      <c r="E9" s="47">
        <f>SUM(E5:E8)</f>
        <v>3105061.3938936796</v>
      </c>
      <c r="F9" s="48">
        <f>G9/E9</f>
        <v>0.26207781937208557</v>
      </c>
      <c r="G9" s="49">
        <f>SUM(G5:G8)</f>
        <v>813767.71912810404</v>
      </c>
      <c r="H9" s="50">
        <f>SUM(H5:H8)</f>
        <v>32952.732096703949</v>
      </c>
      <c r="I9" s="47">
        <f>SUM(I5:I8)</f>
        <v>2128770.8898991994</v>
      </c>
      <c r="J9" s="48">
        <f t="shared" si="1"/>
        <v>0.28382865908788241</v>
      </c>
      <c r="K9" s="49">
        <f>SUM(K5:K8)</f>
        <v>604206.18718540797</v>
      </c>
      <c r="L9" s="50">
        <f>SUM(L5:L8)</f>
        <v>24137.969275199994</v>
      </c>
      <c r="M9" s="47">
        <f>SUM(M5:M8)</f>
        <v>-8814.7628215039531</v>
      </c>
      <c r="N9" s="51">
        <f t="shared" si="3"/>
        <v>-0.26749717733983086</v>
      </c>
      <c r="O9" s="45">
        <f>SUM(O5:O8)</f>
        <v>-209561.53194269602</v>
      </c>
      <c r="P9" s="51">
        <f t="shared" si="5"/>
        <v>-0.25752008468365734</v>
      </c>
    </row>
    <row r="10" spans="1:16" s="33" customFormat="1" ht="15.75" customHeight="1">
      <c r="A10" s="52"/>
      <c r="B10" s="53"/>
      <c r="C10" s="54"/>
      <c r="D10" s="55"/>
      <c r="E10" s="56"/>
      <c r="F10" s="57"/>
      <c r="G10" s="58"/>
      <c r="H10" s="59"/>
      <c r="I10" s="60"/>
      <c r="J10" s="58"/>
      <c r="K10" s="61"/>
      <c r="L10" s="59"/>
      <c r="M10" s="60"/>
      <c r="N10" s="53"/>
      <c r="O10" s="62"/>
      <c r="P10" s="53"/>
    </row>
    <row r="11" spans="1:16" s="33" customFormat="1" ht="15.75" customHeight="1">
      <c r="A11" s="34"/>
      <c r="B11" s="63" t="s">
        <v>54</v>
      </c>
      <c r="C11" s="64"/>
      <c r="D11" s="65"/>
      <c r="E11" s="66"/>
      <c r="F11" s="67"/>
      <c r="G11" s="68"/>
      <c r="H11" s="69"/>
      <c r="I11" s="70"/>
      <c r="J11" s="68"/>
      <c r="K11" s="71"/>
      <c r="L11" s="72"/>
      <c r="M11" s="73"/>
      <c r="N11" s="63"/>
      <c r="O11" s="74"/>
      <c r="P11" s="63"/>
    </row>
    <row r="12" spans="1:16" s="33" customFormat="1" ht="15.75" customHeight="1">
      <c r="A12" s="75"/>
      <c r="B12" s="35" t="s">
        <v>53</v>
      </c>
      <c r="C12" s="76"/>
      <c r="D12" s="77"/>
      <c r="E12" s="78"/>
      <c r="F12" s="79"/>
      <c r="G12" s="80"/>
      <c r="H12" s="81"/>
      <c r="I12" s="82">
        <v>60551</v>
      </c>
      <c r="J12" s="39">
        <f t="shared" ref="J12:J15" si="6">K12/I12</f>
        <v>0.18360984954831464</v>
      </c>
      <c r="K12" s="83">
        <v>11117.76</v>
      </c>
      <c r="L12" s="41">
        <v>444</v>
      </c>
      <c r="M12" s="38">
        <f t="shared" ref="M12:M14" si="7">L12-H12</f>
        <v>444</v>
      </c>
      <c r="N12" s="84"/>
      <c r="O12" s="36">
        <f t="shared" ref="O12:O14" si="8">K12-G12</f>
        <v>11117.76</v>
      </c>
      <c r="P12" s="84"/>
    </row>
    <row r="13" spans="1:16" s="33" customFormat="1" ht="15.75" customHeight="1">
      <c r="A13" s="75"/>
      <c r="B13" s="35" t="s">
        <v>48</v>
      </c>
      <c r="C13" s="76"/>
      <c r="D13" s="77"/>
      <c r="E13" s="78"/>
      <c r="F13" s="79"/>
      <c r="G13" s="58"/>
      <c r="H13" s="59"/>
      <c r="I13" s="85">
        <v>58765.600000000006</v>
      </c>
      <c r="J13" s="39">
        <f t="shared" si="6"/>
        <v>5.8512000217814497E-2</v>
      </c>
      <c r="K13" s="83">
        <v>3438.4928</v>
      </c>
      <c r="L13" s="41">
        <v>137.32000000000002</v>
      </c>
      <c r="M13" s="38">
        <f t="shared" si="7"/>
        <v>137.32000000000002</v>
      </c>
      <c r="N13" s="84"/>
      <c r="O13" s="36">
        <f t="shared" si="8"/>
        <v>3438.4928</v>
      </c>
      <c r="P13" s="84"/>
    </row>
    <row r="14" spans="1:16" s="33" customFormat="1" ht="15.75" customHeight="1">
      <c r="A14" s="75"/>
      <c r="B14" s="35" t="s">
        <v>49</v>
      </c>
      <c r="C14" s="76"/>
      <c r="D14" s="77"/>
      <c r="E14" s="78"/>
      <c r="F14" s="79"/>
      <c r="G14" s="58"/>
      <c r="H14" s="59"/>
      <c r="I14" s="85">
        <v>29306.144056000005</v>
      </c>
      <c r="J14" s="39">
        <f t="shared" si="6"/>
        <v>0.16917681120129957</v>
      </c>
      <c r="K14" s="83">
        <v>4957.92</v>
      </c>
      <c r="L14" s="41">
        <v>198</v>
      </c>
      <c r="M14" s="38">
        <f t="shared" si="7"/>
        <v>198</v>
      </c>
      <c r="N14" s="84"/>
      <c r="O14" s="36">
        <f t="shared" si="8"/>
        <v>4957.92</v>
      </c>
      <c r="P14" s="84"/>
    </row>
    <row r="15" spans="1:16" s="33" customFormat="1" ht="15.75" customHeight="1">
      <c r="A15" s="75"/>
      <c r="B15" s="44" t="s">
        <v>73</v>
      </c>
      <c r="C15" s="76"/>
      <c r="D15" s="77"/>
      <c r="E15" s="78"/>
      <c r="F15" s="79"/>
      <c r="G15" s="58"/>
      <c r="H15" s="59"/>
      <c r="I15" s="86">
        <f>SUM(I12:I14)</f>
        <v>148622.74405600003</v>
      </c>
      <c r="J15" s="48">
        <f t="shared" si="6"/>
        <v>0.13130004377154544</v>
      </c>
      <c r="K15" s="61">
        <f>SUM(K12:K14)</f>
        <v>19514.1728</v>
      </c>
      <c r="L15" s="87">
        <f>SUM(L12:L14)</f>
        <v>779.32</v>
      </c>
      <c r="M15" s="86">
        <f>SUM(M12:M14)</f>
        <v>779.32</v>
      </c>
      <c r="N15" s="88"/>
      <c r="O15" s="89">
        <f>SUM(O12:O14)</f>
        <v>19514.1728</v>
      </c>
      <c r="P15" s="88"/>
    </row>
    <row r="16" spans="1:16" s="33" customFormat="1" ht="15.75" customHeight="1">
      <c r="A16" s="75"/>
      <c r="B16" s="44"/>
      <c r="C16" s="76"/>
      <c r="D16" s="77"/>
      <c r="E16" s="78"/>
      <c r="F16" s="79"/>
      <c r="G16" s="58"/>
      <c r="H16" s="59"/>
      <c r="I16" s="86"/>
      <c r="J16" s="61"/>
      <c r="K16" s="61"/>
      <c r="L16" s="87"/>
      <c r="M16" s="86"/>
      <c r="N16" s="88"/>
      <c r="O16" s="89"/>
      <c r="P16" s="88"/>
    </row>
    <row r="17" spans="1:16" s="33" customFormat="1" ht="15.75" customHeight="1" thickBot="1">
      <c r="A17" s="90"/>
      <c r="B17" s="22" t="s">
        <v>52</v>
      </c>
      <c r="C17" s="91">
        <f t="shared" ref="C17:D17" si="9">C9+C15</f>
        <v>3192301.9338936796</v>
      </c>
      <c r="D17" s="92">
        <f t="shared" si="9"/>
        <v>87240.54</v>
      </c>
      <c r="E17" s="93">
        <f>E9+E15</f>
        <v>3105061.3938936796</v>
      </c>
      <c r="F17" s="94">
        <f>G17/E17</f>
        <v>0.26207781937208557</v>
      </c>
      <c r="G17" s="6">
        <f>G9+G15</f>
        <v>813767.71912810404</v>
      </c>
      <c r="H17" s="4">
        <f>H9+H15</f>
        <v>32952.732096703949</v>
      </c>
      <c r="I17" s="93">
        <f>I9+I15</f>
        <v>2277393.6339551993</v>
      </c>
      <c r="J17" s="94">
        <f>K17/I17</f>
        <v>0.27387463927444949</v>
      </c>
      <c r="K17" s="6">
        <f>K9+K15</f>
        <v>623720.35998540791</v>
      </c>
      <c r="L17" s="4">
        <f>L9+L15</f>
        <v>24917.289275199993</v>
      </c>
      <c r="M17" s="93">
        <f>M9+M15</f>
        <v>-8035.4428215039534</v>
      </c>
      <c r="N17" s="95">
        <f t="shared" ref="N17" si="10">M17/H17</f>
        <v>-0.2438475449599424</v>
      </c>
      <c r="O17" s="96">
        <f>O9+O15</f>
        <v>-190047.35914269602</v>
      </c>
      <c r="P17" s="95">
        <f t="shared" ref="P17" si="11">O17/G17</f>
        <v>-0.23354005654871474</v>
      </c>
    </row>
    <row r="21" spans="1:16">
      <c r="D21" s="16"/>
    </row>
    <row r="26" spans="1:16" hidden="1"/>
    <row r="27" spans="1:16" s="14" customFormat="1" hidden="1">
      <c r="A27" s="11"/>
      <c r="B27" s="12" t="s">
        <v>59</v>
      </c>
      <c r="C27" s="13"/>
      <c r="D27" s="13"/>
      <c r="E27" s="13">
        <v>74046.62</v>
      </c>
      <c r="F27" s="13"/>
      <c r="G27" s="13"/>
      <c r="H27" s="13"/>
      <c r="I27" s="13">
        <v>54268.5</v>
      </c>
      <c r="J27" s="13"/>
      <c r="K27" s="13">
        <v>7987.7600000000011</v>
      </c>
      <c r="L27" s="13">
        <v>319</v>
      </c>
      <c r="M27" s="13"/>
      <c r="N27" s="13"/>
      <c r="O27" s="13"/>
      <c r="P27" s="13"/>
    </row>
    <row r="28" spans="1:16" s="14" customFormat="1" hidden="1">
      <c r="A28" s="11"/>
      <c r="B28" s="12" t="s">
        <v>60</v>
      </c>
      <c r="C28" s="13"/>
      <c r="D28" s="13"/>
      <c r="E28" s="13">
        <v>159610.77999999997</v>
      </c>
      <c r="F28" s="13"/>
      <c r="G28" s="13"/>
      <c r="H28" s="13"/>
      <c r="I28" s="13">
        <v>81073.279999999999</v>
      </c>
      <c r="J28" s="13"/>
      <c r="K28" s="13">
        <v>17361.734400000001</v>
      </c>
      <c r="L28" s="13">
        <v>693.35999999999979</v>
      </c>
      <c r="M28" s="13"/>
      <c r="N28" s="13"/>
      <c r="O28" s="13"/>
      <c r="P28" s="13"/>
    </row>
    <row r="29" spans="1:16" s="14" customFormat="1" hidden="1">
      <c r="A29" s="11"/>
      <c r="B29" s="12" t="s">
        <v>61</v>
      </c>
      <c r="C29" s="13"/>
      <c r="D29" s="13"/>
      <c r="E29" s="13">
        <v>325789</v>
      </c>
      <c r="F29" s="13"/>
      <c r="G29" s="13"/>
      <c r="H29" s="13"/>
      <c r="I29" s="13">
        <v>231222.84</v>
      </c>
      <c r="J29" s="13"/>
      <c r="K29" s="13">
        <v>54172.663801600014</v>
      </c>
      <c r="L29" s="13">
        <v>2163.4450400000001</v>
      </c>
      <c r="M29" s="13"/>
      <c r="N29" s="13"/>
      <c r="O29" s="13"/>
      <c r="P29" s="13"/>
    </row>
    <row r="30" spans="1:16" s="14" customFormat="1" hidden="1">
      <c r="A30" s="11"/>
      <c r="B30" s="12" t="s">
        <v>65</v>
      </c>
      <c r="C30" s="13"/>
      <c r="D30" s="13"/>
      <c r="E30" s="13">
        <v>2803.3</v>
      </c>
      <c r="F30" s="13"/>
      <c r="G30" s="13"/>
      <c r="H30" s="13"/>
      <c r="I30" s="13">
        <v>1382.2</v>
      </c>
      <c r="J30" s="13"/>
      <c r="K30" s="13">
        <v>455.32736</v>
      </c>
      <c r="L30" s="13">
        <v>18.183999999999997</v>
      </c>
      <c r="M30" s="13"/>
      <c r="N30" s="13"/>
      <c r="O30" s="13"/>
      <c r="P30" s="13"/>
    </row>
    <row r="31" spans="1:16" s="14" customFormat="1" hidden="1">
      <c r="A31" s="11"/>
      <c r="B31" s="12" t="s">
        <v>66</v>
      </c>
      <c r="C31" s="13"/>
      <c r="D31" s="13"/>
      <c r="E31" s="13">
        <v>86781.74</v>
      </c>
      <c r="F31" s="13"/>
      <c r="G31" s="13"/>
      <c r="H31" s="13"/>
      <c r="I31" s="13">
        <v>57888.6</v>
      </c>
      <c r="J31" s="13"/>
      <c r="K31" s="13">
        <v>4152.6336000000001</v>
      </c>
      <c r="L31" s="13">
        <v>165.83999999999989</v>
      </c>
      <c r="M31" s="13"/>
      <c r="N31" s="13"/>
      <c r="O31" s="13"/>
      <c r="P31" s="13"/>
    </row>
    <row r="32" spans="1:16" s="14" customFormat="1" hidden="1">
      <c r="A32" s="11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14" customFormat="1" hidden="1">
      <c r="A33" s="11"/>
      <c r="B33" s="12" t="s">
        <v>58</v>
      </c>
      <c r="C33" s="13"/>
      <c r="D33" s="13"/>
      <c r="E33" s="13">
        <v>15571.759999999998</v>
      </c>
      <c r="F33" s="13"/>
      <c r="G33" s="13"/>
      <c r="H33" s="13"/>
      <c r="I33" s="13">
        <v>11917</v>
      </c>
      <c r="J33" s="13"/>
      <c r="K33" s="13">
        <v>8012.7999999999993</v>
      </c>
      <c r="L33" s="13">
        <v>320</v>
      </c>
      <c r="M33" s="13"/>
      <c r="N33" s="13"/>
      <c r="O33" s="13"/>
      <c r="P33" s="13"/>
    </row>
    <row r="34" spans="1:16" s="14" customFormat="1" hidden="1">
      <c r="A34" s="11"/>
      <c r="B34" s="12" t="s">
        <v>62</v>
      </c>
      <c r="C34" s="13"/>
      <c r="D34" s="13"/>
      <c r="E34" s="13">
        <v>164561.79999999999</v>
      </c>
      <c r="F34" s="13"/>
      <c r="G34" s="13"/>
      <c r="H34" s="13"/>
      <c r="I34" s="13">
        <v>97303.459999999992</v>
      </c>
      <c r="J34" s="13"/>
      <c r="K34" s="13">
        <v>24002.342400000005</v>
      </c>
      <c r="L34" s="13">
        <v>958.56</v>
      </c>
      <c r="M34" s="13"/>
      <c r="N34" s="13"/>
      <c r="O34" s="13"/>
      <c r="P34" s="13"/>
    </row>
    <row r="35" spans="1:16" s="14" customFormat="1" hidden="1">
      <c r="A35" s="11"/>
      <c r="B35" s="12" t="s">
        <v>63</v>
      </c>
      <c r="C35" s="13"/>
      <c r="D35" s="13"/>
      <c r="E35" s="13">
        <v>17151.419999999998</v>
      </c>
      <c r="F35" s="13"/>
      <c r="G35" s="13"/>
      <c r="H35" s="13"/>
      <c r="I35" s="13">
        <v>11904</v>
      </c>
      <c r="J35" s="13"/>
      <c r="K35" s="13">
        <v>7043.2511999999997</v>
      </c>
      <c r="L35" s="13">
        <v>281.27999999999997</v>
      </c>
      <c r="M35" s="13"/>
      <c r="N35" s="13"/>
      <c r="O35" s="13"/>
      <c r="P35" s="13"/>
    </row>
    <row r="36" spans="1:16" s="14" customFormat="1" hidden="1">
      <c r="A36" s="11"/>
      <c r="B36" s="12" t="s">
        <v>64</v>
      </c>
      <c r="C36" s="13"/>
      <c r="D36" s="13"/>
      <c r="E36" s="13">
        <v>76815.58</v>
      </c>
      <c r="F36" s="13"/>
      <c r="G36" s="13"/>
      <c r="H36" s="13"/>
      <c r="I36" s="13">
        <v>50560.799999999996</v>
      </c>
      <c r="J36" s="13"/>
      <c r="K36" s="13">
        <v>16346.111999999997</v>
      </c>
      <c r="L36" s="13">
        <v>652.80000000000007</v>
      </c>
      <c r="M36" s="13"/>
      <c r="N36" s="13"/>
      <c r="O36" s="13"/>
      <c r="P36" s="13"/>
    </row>
    <row r="37" spans="1:16" hidden="1"/>
    <row r="38" spans="1:16" hidden="1"/>
  </sheetData>
  <mergeCells count="2">
    <mergeCell ref="E2:H2"/>
    <mergeCell ref="I2:L2"/>
  </mergeCell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&amp;R&amp;"Arial,Grassetto"&amp;14ALLEGATO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ANALISI</vt:lpstr>
      <vt:lpstr>MO</vt:lpstr>
      <vt:lpstr>ANALISI!Area_stampa</vt:lpstr>
      <vt:lpstr>ANALISI!Titoli_stampa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Stampa S.T.R.</dc:title>
  <dc:creator>Velluti Roberto</dc:creator>
  <cp:lastModifiedBy>tommasini</cp:lastModifiedBy>
  <cp:lastPrinted>2017-03-15T19:05:25Z</cp:lastPrinted>
  <dcterms:created xsi:type="dcterms:W3CDTF">2009-03-05T09:24:54Z</dcterms:created>
  <dcterms:modified xsi:type="dcterms:W3CDTF">2017-03-15T19:05:33Z</dcterms:modified>
</cp:coreProperties>
</file>