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7620" activeTab="0"/>
  </bookViews>
  <sheets>
    <sheet name="All. 1 scheda offerta lotto 1" sheetId="1" r:id="rId1"/>
  </sheets>
  <definedNames>
    <definedName name="_xlnm.Print_Area" localSheetId="0">'All. 1 scheda offerta lotto 1'!$A$1:$T$59</definedName>
    <definedName name="_xlnm.Print_Titles" localSheetId="0">'All. 1 scheda offerta lotto 1'!$1:$3</definedName>
  </definedNames>
  <calcPr fullCalcOnLoad="1"/>
</workbook>
</file>

<file path=xl/sharedStrings.xml><?xml version="1.0" encoding="utf-8"?>
<sst xmlns="http://schemas.openxmlformats.org/spreadsheetml/2006/main" count="121" uniqueCount="70">
  <si>
    <t>DESCRIZIONE MATERIALE</t>
  </si>
  <si>
    <t xml:space="preserve">CODICE PRODOTTO_MARCA_NP_PZ._CONF. </t>
  </si>
  <si>
    <t>MACROPHARM</t>
  </si>
  <si>
    <t>cod. ISC70/13V3L23 - ISC70/Q13V3L23 - ISCF70/13V3L23 - ISCF70/Q13V3L23 
Prod.MACROPHARM
conf.Pz.100</t>
  </si>
  <si>
    <t>TOTALE</t>
  </si>
  <si>
    <t>ICU MEDICAL EUROPE</t>
  </si>
  <si>
    <t>cod. 011 H2512-15 / 011 H2626-H2529 
Prod.ICU-MEDICAL INC
conf.Pz.50</t>
  </si>
  <si>
    <t>EUROSPITAL</t>
  </si>
  <si>
    <t xml:space="preserve">cod. 50527
Prod.Borla Spa
conf.Pz. 1 imballo 100 </t>
  </si>
  <si>
    <t>cod. AC/1423
Prod.MACROPHARM
conf.Pz.500</t>
  </si>
  <si>
    <t>a) 1 via + una per pompa</t>
  </si>
  <si>
    <t xml:space="preserve">b) 4 vie + una per pompa </t>
  </si>
  <si>
    <t xml:space="preserve">ARIES </t>
  </si>
  <si>
    <t>cod. BS051010
Prod.ARIES 
conf.Pz.100 in cartone da pz.1000</t>
  </si>
  <si>
    <t>cod. CH010029
Prod.ARIES 
conf.Pz.100 in cartone da pz.1000</t>
  </si>
  <si>
    <t>cod. CH000001-3-4-7
Prod.ARIES 
conf.Pz.500 (1-3) pz.250 (4-7)</t>
  </si>
  <si>
    <t>a) per siringhe</t>
  </si>
  <si>
    <t>b) per flaconi e sacche fino a 250ml</t>
  </si>
  <si>
    <t>c) per flaconi e sacche fino a 1000ml</t>
  </si>
  <si>
    <t>d) per flaconi e sacche fino a 3000ml</t>
  </si>
  <si>
    <t xml:space="preserve">cod. 011-H2619/H2827/H3081/H2799
Prod.ICU-MEDICAL INC - conf.Pz.50 </t>
  </si>
  <si>
    <t>DITTA AGGIUDICATA 
RIA PR 19/2011</t>
  </si>
  <si>
    <t>AARIES</t>
  </si>
  <si>
    <t>cod. CH2000-PC</t>
  </si>
  <si>
    <t>U.M.</t>
  </si>
  <si>
    <t>Importo massimo annuale IOR</t>
  </si>
  <si>
    <t>n.</t>
  </si>
  <si>
    <t>n</t>
  </si>
  <si>
    <t xml:space="preserve">N. LOTTO </t>
  </si>
  <si>
    <t>NOME COMMERCIALE DEL PRODOTTO</t>
  </si>
  <si>
    <t xml:space="preserve">NUMERO DI CODICE DEL PRODOTTO IN CATALOGO </t>
  </si>
  <si>
    <t xml:space="preserve">NOME DELLA DITTA PRODUTTRICE </t>
  </si>
  <si>
    <t>CND</t>
  </si>
  <si>
    <t>NUMERO IDENTIFICATIVO REPERTORIO NAZIONALE</t>
  </si>
  <si>
    <t>CONF.NE    
D' IMBALLO</t>
  </si>
  <si>
    <t>PREZZO UNITARIO OFFERTO IN CIFRE
(I.V.A. esclusa)</t>
  </si>
  <si>
    <t>PREZZO UNITARIO OFFERTO IN LETTERE
(I.V.A. esclusa)</t>
  </si>
  <si>
    <t>ALIQUOTA  I.V.A.</t>
  </si>
  <si>
    <t>IMPORTO TOTALE  TRIENNALE 
DEL LOTTO
(I.V.A. esclusa)</t>
  </si>
  <si>
    <t xml:space="preserve">PREZZO UNITARIO MASSIMO DI GARA
</t>
  </si>
  <si>
    <t>AVEC IMPORTO TOTALE TRIENNALE MASSIMO DI GARA 
(I.V.A. esclusa)</t>
  </si>
  <si>
    <t>IMPORTO TOTALE  TRIENNALE 
DEL LOTTO
(I.V.A. compresa)</t>
  </si>
  <si>
    <r>
      <t>Deflussore composto da</t>
    </r>
    <r>
      <rPr>
        <sz val="10"/>
        <rFont val="Arial"/>
        <family val="2"/>
      </rPr>
      <t xml:space="preserve"> 
</t>
    </r>
    <r>
      <rPr>
        <b/>
        <sz val="10"/>
        <rFont val="Arial"/>
        <family val="2"/>
      </rPr>
      <t>Una via centrale per il lavaggio</t>
    </r>
    <r>
      <rPr>
        <sz val="10"/>
        <rFont val="Arial"/>
        <family val="2"/>
      </rPr>
      <t xml:space="preserve"> dotata di dispositivo di perforazione del tappo dei flaconi/sacca, a superficie liscia, tale da impedire il distacco di frammenti dal tappo del flacone,coperto da un cappuccio di protezione. Nel puntale del perforatore devono essere presenti due canali paralleli, uno per il circuito del liquido e uno per l'ingresso dell' aria. Deve essere presente una presa d’aria con filtro antibatterico da 0,2 micron, protetto da cappuccio di protezione e una valvola interna o una valvola automatica. Lungo il set deve essere posta una clamp di chiusura (non di colore rosso). 
</t>
    </r>
    <r>
      <rPr>
        <b/>
        <sz val="10"/>
        <rFont val="Arial"/>
        <family val="2"/>
      </rPr>
      <t>Vie laterali</t>
    </r>
    <r>
      <rPr>
        <sz val="10"/>
        <rFont val="Arial"/>
        <family val="2"/>
      </rPr>
      <t xml:space="preserve"> per somministrazione terapie antiblastiche, dotate di valvole unidirezionali terminanti direttamente  (senza prolunga) con raccordo L/L coperto da cappuccio di protezione.
</t>
    </r>
    <r>
      <rPr>
        <b/>
        <sz val="10"/>
        <rFont val="Arial"/>
        <family val="2"/>
      </rPr>
      <t xml:space="preserve">Camera di gocciolamento </t>
    </r>
    <r>
      <rPr>
        <sz val="10"/>
        <rFont val="Arial"/>
        <family val="2"/>
      </rPr>
      <t>maneggevole e duttile tale da favorire le manovre di riempimento</t>
    </r>
    <r>
      <rPr>
        <b/>
        <sz val="10"/>
        <rFont val="Arial"/>
        <family val="2"/>
      </rPr>
      <t xml:space="preserve"> </t>
    </r>
    <r>
      <rPr>
        <sz val="10"/>
        <rFont val="Arial"/>
        <family val="2"/>
      </rPr>
      <t xml:space="preserve">con buona capacità dello stesso, tra 70 - 110 mm di lunghezza,  dotata di filtro da 15 micron; gocciolamento standard (20 gtt= 1ml).
</t>
    </r>
    <r>
      <rPr>
        <b/>
        <sz val="10"/>
        <rFont val="Arial"/>
        <family val="2"/>
      </rPr>
      <t>Tubo di collegamento</t>
    </r>
    <r>
      <rPr>
        <sz val="10"/>
        <rFont val="Arial"/>
        <family val="2"/>
      </rPr>
      <t xml:space="preserve"> fra camera di gocciolamento e CVP, lunghezza  tra 130 e 180 cm,  antiinginocchiamento, dotato di regolatore di flusso a rotella/roller in grado di arrestare completamente la caduta di liquido e di controllare la velocità 
di somministrazione senza danneggiare il tubo e senza alterarne il funzionamento. 
</t>
    </r>
    <r>
      <rPr>
        <b/>
        <sz val="10"/>
        <rFont val="Arial"/>
        <family val="2"/>
      </rPr>
      <t>Punto di infusione per bolo</t>
    </r>
    <r>
      <rPr>
        <sz val="10"/>
        <rFont val="Arial"/>
        <family val="2"/>
      </rPr>
      <t xml:space="preserve"> a valle con raccordo L/L femmina munito di valvola autosigillante e </t>
    </r>
    <r>
      <rPr>
        <b/>
        <sz val="10"/>
        <rFont val="Arial"/>
        <family val="2"/>
      </rPr>
      <t>rubinetto a tre vie.</t>
    </r>
    <r>
      <rPr>
        <sz val="10"/>
        <rFont val="Arial"/>
        <family val="2"/>
      </rPr>
      <t xml:space="preserve">
L’estremità  distale deve terminare con un raccordo L/L maschio coperto da cappuccio di protezione. 
</t>
    </r>
  </si>
  <si>
    <r>
      <t>a)</t>
    </r>
    <r>
      <rPr>
        <sz val="10"/>
        <rFont val="Arial"/>
        <family val="2"/>
      </rPr>
      <t xml:space="preserve"> Ad una via +una per il  lavaggio</t>
    </r>
  </si>
  <si>
    <r>
      <t>b)</t>
    </r>
    <r>
      <rPr>
        <sz val="10"/>
        <rFont val="Arial"/>
        <family val="2"/>
      </rPr>
      <t xml:space="preserve"> A quattro  vie + una per il lavaggio                                                                                                                                                </t>
    </r>
  </si>
  <si>
    <r>
      <t>c) DEFLUSSORE</t>
    </r>
    <r>
      <rPr>
        <sz val="10"/>
        <rFont val="Arial"/>
        <family val="2"/>
      </rPr>
      <t xml:space="preserve"> avente le stesse caratteristiche di cui sopra, realizzato in materiale idoneo alla somministrazione di farmaci fotosensibili, a una via + una per il lavaggio</t>
    </r>
  </si>
  <si>
    <r>
      <t>d) DEFLUSSORE</t>
    </r>
    <r>
      <rPr>
        <sz val="10"/>
        <rFont val="Arial"/>
        <family val="2"/>
      </rPr>
      <t xml:space="preserve"> avente le stesse caratteristiche di cui sopra, realizzato in materiale idoneo alla somministrazione di farmaci fotosensibili, a quattro  vie+ una per il lavaggio</t>
    </r>
  </si>
  <si>
    <r>
      <t xml:space="preserve">Set di collegamento fra via laterale del deflussore e contenitore terapia citostatica.
</t>
    </r>
    <r>
      <rPr>
        <sz val="10"/>
        <rFont val="Arial"/>
        <family val="2"/>
      </rPr>
      <t xml:space="preserve">Deve  terminare  da una parte con raccordo L/L maschio universale  munito di cappuccio di protezione per collegamento alla via laterale del deflussore e  dall’altra con dispositivo di  perforazione contenitore terapie antiblastiche (flacone e sacca) con cappuccio di  protezione. Nel puntale del perforatore devono essere presenti due canali paralleli, uno per il circuito del liquido e uno per l'ingresso dell' aria. Deve essere presente una presa d’aria con filtro antibatterico da 0,2 micron, protetto da cappuccio di protezione e una valvola interna o una valvola automatica. Clamp di chiusura di colore rosso.
Deve essere presente un attacco L/L femmina dotato di valvola autosigillante, per il trasferimento del farmaco nella sacca/flacone. </t>
    </r>
  </si>
  <si>
    <r>
      <t xml:space="preserve">a) Set di collegamento fra via laterale del deflussore e contenitore terapia citostatica </t>
    </r>
    <r>
      <rPr>
        <sz val="10"/>
        <rFont val="Arial"/>
        <family val="2"/>
      </rPr>
      <t xml:space="preserve">avente le caratteristiche di cui sopra
</t>
    </r>
  </si>
  <si>
    <r>
      <t>b) Set di collegamento</t>
    </r>
    <r>
      <rPr>
        <sz val="10"/>
        <rFont val="Arial"/>
        <family val="2"/>
      </rPr>
      <t xml:space="preserve"> avente le stesse caratteristiche di cui sopra, realizzato in materiale idoneo alla somministrazione di farmaci fotosensibili</t>
    </r>
  </si>
  <si>
    <r>
      <t>c) Set di collegamento</t>
    </r>
    <r>
      <rPr>
        <sz val="10"/>
        <rFont val="Arial"/>
        <family val="2"/>
      </rPr>
      <t xml:space="preserve"> avente le stesse caratteristiche di cui sopra,dotato di filtro in linea da 0,22 micron, per la somministrazione del taxolo.</t>
    </r>
  </si>
  <si>
    <r>
      <t>d) Set di collegamento</t>
    </r>
    <r>
      <rPr>
        <sz val="10"/>
        <rFont val="Arial"/>
        <family val="2"/>
      </rPr>
      <t xml:space="preserve"> avente le stesse caratteristiche di cui sopra, dotato di regolatore di flusso di precisione con rotella che consenta di impostare flussi compresi tra 5 e 250 ml/h.</t>
    </r>
  </si>
  <si>
    <r>
      <t xml:space="preserve">Set di collegamento fra via laterale del deflussore e contenitore terapia citostatica.
</t>
    </r>
    <r>
      <rPr>
        <sz val="10"/>
        <rFont val="Arial"/>
        <family val="2"/>
      </rPr>
      <t xml:space="preserve">Deve  terminare  da una parte con raccordo L/L maschio universale  munito di cappuccio di protezione per collegamento alla via laterale del deflussore e  dall’altra con dispositivo di  perforazione contenitore terapie antiblastiche (sacca) con cappuccio di  protezione. Nel puntale del perforatore devono essere presenti due canali paralleli, uno per il circuito del liquido e uno per l'ingresso dell' aria. Deve essere presente una presa d’aria con filtro antibatterico da 0,2 micron, protetto da cappuccio di protezione e una valvola interna o una valvola automatica. Clamp di chiusura di colore rosso.
Deve essere presente un attacco L/L femmina dotato di valvola autosigillante, per il trasferimento del farmaco nella sacca. </t>
    </r>
  </si>
  <si>
    <r>
      <t xml:space="preserve">a) Set di collegamento </t>
    </r>
    <r>
      <rPr>
        <sz val="10"/>
        <rFont val="Arial"/>
        <family val="2"/>
      </rPr>
      <t xml:space="preserve">avente le caratteristiche di cui sopra, spike piccolo compatibile con sacche di diluizione 
</t>
    </r>
  </si>
  <si>
    <r>
      <t>b) Set di collegamento</t>
    </r>
    <r>
      <rPr>
        <sz val="10"/>
        <rFont val="Arial"/>
        <family val="2"/>
      </rPr>
      <t xml:space="preserve"> avente le stesse caratteristiche di cui sopra, dotato di filtro in linea da 0,22 micron , per la somministrazione del taxolo e per somministrazione di farmaci fotosensibili, spike compatibile con sacche di diluizione</t>
    </r>
  </si>
  <si>
    <r>
      <t xml:space="preserve"> Dispositivo</t>
    </r>
    <r>
      <rPr>
        <sz val="10"/>
        <rFont val="Arial"/>
        <family val="2"/>
      </rPr>
      <t xml:space="preserve">
costituito da raccordo L/L femmina universale per connessione a siringa con sistema a valvola aperta/chiusa e raccordo L/L maschio universale. Cappucci di protezione. Il dispositivo, al momento della disconnessione, deve risultare automaticamente chiuso e sigillato. Spazio morto minimo (indicare ml in scheda tecnica)</t>
    </r>
  </si>
  <si>
    <r>
      <t xml:space="preserve"> Dispositivo</t>
    </r>
    <r>
      <rPr>
        <sz val="10"/>
        <rFont val="Arial"/>
        <family val="2"/>
      </rPr>
      <t xml:space="preserve">
costituito da raccordo L/L femmina universale per connessione a siringa con sistema a valvola aperta/chiusa e raccordo L/L maschio universale. Cappucci di protezione. Il dispositivo deve avere possibilità di disconnessione. Spazio morto minimo (indicare ml in scheda tecnica)</t>
    </r>
  </si>
  <si>
    <r>
      <t xml:space="preserve"> Dispositivo</t>
    </r>
    <r>
      <rPr>
        <sz val="10"/>
        <rFont val="Arial"/>
        <family val="2"/>
      </rPr>
      <t xml:space="preserve">
costituito da raccordo L/L femmina universale per connessione a siringa con sistema a valvola aperta/chiusa e cono catetere per collegamento a catetere vescicale. Cappuci di protezione. Il dispositivo, al momento della disconnessione, deve risultare automaticamente chiuso e sigillato. Spazio morto minimo (indicare ml in scheda tecnica)</t>
    </r>
  </si>
  <si>
    <r>
      <t>Dispositivo universale,</t>
    </r>
    <r>
      <rPr>
        <sz val="10"/>
        <rFont val="Arial"/>
        <family val="2"/>
      </rPr>
      <t xml:space="preserve">
adattabile ai set per somministrazione in pompa, dotato di dispositivo di perforazione del tappo dei flaconi/sacca, a superficie liscia, tale da impedire il distacco di frammenti dal tappo del flacone,coperto da un cappuccio di protezione. Nel puntale del perforatore devono essere presenti due canali paralleli, uno per il circuito del liquido e uno per l'ingresso dell' aria. Deve essere presente una presa d’aria con filtro antibatterico da 0,2 µm, protetto da cappuccio di protezione e una valvola interna o una valvola automatica. Lungo il set deve essere posta una clamp di chiusura (non di colore rosso). Possibilità di </t>
    </r>
    <r>
      <rPr>
        <i/>
        <sz val="10"/>
        <rFont val="Arial"/>
        <family val="2"/>
      </rPr>
      <t>infusione contemporanea</t>
    </r>
    <r>
      <rPr>
        <sz val="10"/>
        <rFont val="Arial"/>
        <family val="2"/>
      </rPr>
      <t xml:space="preserve"> di due o piu' terapie + via per il lavaggio. Su ogni via di somministrazione valvola antireflusso. </t>
    </r>
  </si>
  <si>
    <r>
      <t>c) Dispositivo a</t>
    </r>
    <r>
      <rPr>
        <sz val="10"/>
        <rFont val="Arial"/>
        <family val="2"/>
      </rPr>
      <t>vente le stesse caratteristiche di cui sopra realizzato in  materiale idoneo alla somministrazione di farmaci fotosensibili  1 via + una per il lavaggio</t>
    </r>
  </si>
  <si>
    <r>
      <t xml:space="preserve">d) Dispositivo </t>
    </r>
    <r>
      <rPr>
        <sz val="10"/>
        <rFont val="Arial"/>
        <family val="2"/>
      </rPr>
      <t>avente le stesse caratteristiche di cui sopra realizzato in materiale idoneo alla somministrazione di farmaci fotosensibili  4 vie + una per il lavaggio</t>
    </r>
  </si>
  <si>
    <r>
      <t xml:space="preserve">Dispositivo a circuito chiuso per diluizione antiblastici </t>
    </r>
    <r>
      <rPr>
        <sz val="10"/>
        <rFont val="Arial"/>
        <family val="2"/>
      </rPr>
      <t xml:space="preserve">
dotato di dispositivo di perforazione a superficie liscia, tale da impedire il distacco di frammenti dal tappo del flacone, con cappuccio di protezione che consenta  di mantenere la sterilità del percorso del fluido. Deve essere presente un adattatore L/L femmina dotato di valvola aperto/chiuso con incorporato filtro d'aria da 0,22 micron . </t>
    </r>
  </si>
  <si>
    <r>
      <t xml:space="preserve">Dispositivo per microflaconi a circuito chiuso  per diluizione antiblastici </t>
    </r>
    <r>
      <rPr>
        <sz val="10"/>
        <rFont val="Arial"/>
        <family val="2"/>
      </rPr>
      <t xml:space="preserve">
dotato di dispositivo di perforazione a superficie liscia, tale da impedire il distacco di frammenti dal tappo del flacone, con cappuccio di protezione che consenta  di mantenere la sterilità del percorso del fluido. Deve essere presente un adattatore L/L femmina dotato di valvola aperto/chiuso con incorporato filtro d'aria da 0,22 micron, dotato di micro perforatore</t>
    </r>
  </si>
  <si>
    <r>
      <t xml:space="preserve">Sacchetti per la protezione dei contenitori (siringhe, sacche e flaconi) </t>
    </r>
    <r>
      <rPr>
        <sz val="10"/>
        <rFont val="Arial"/>
        <family val="2"/>
      </rPr>
      <t xml:space="preserve">
contenenti farmaci chemioterapici fotosensibili che consentano, comunque, la visione di quanto contenuto all'interno con sistema di aggancio e apertura per la connessione al set di somministrazione. Latex free. Non sterile.</t>
    </r>
  </si>
  <si>
    <r>
      <t xml:space="preserve">Dispositivo a circuito chiuso per diluizione antiblastici per sistema recupero vapori.  </t>
    </r>
    <r>
      <rPr>
        <sz val="10"/>
        <rFont val="Arial"/>
        <family val="2"/>
      </rPr>
      <t>Compatibile con il diametro delle varie tipologie di flaconi. dotato di dispositivo di perforazione a superficie liscia, tale da impedire il distacco di frammenti dal tappo del flacone, con cappuccio di protezione che consenta  di mantenere la sterilità del percorso del fluido e un sistema idoneo di contenimento vapori. Deve essere presente un adattatore L/L femmina dotato di valvola aperto/chiuso con incorporato filtro d'aria da 0,22 micron. Il dispositivo deve essere fornito composto da tutti i componenti necessari.</t>
    </r>
  </si>
  <si>
    <t>Timbro e firma della Ditta</t>
  </si>
  <si>
    <t>SCONTO % SUI LISTINI DA APPLICARSI, AI SENSI DELL'ART. 4  DEL CAPITOLATO SPECIALE, SUI PRODOTTI NON ESPRESSAMENTE PREVISTI NELLA PROCEDURA = _______________</t>
  </si>
  <si>
    <t>Allegato 1 scheda offerta</t>
  </si>
  <si>
    <t xml:space="preserve"> AVEC FABBISOGNO TOTALE TRIENNALE PER LOTTO</t>
  </si>
  <si>
    <t>PROCEDURA APERTA N. 68/2015 PER FORNITURA TRIENNALE, IN LOTTI SEPARATI, DI  SET COMPLETI PER LA SOMMINISTRAZIONE MULTIPLA DI FARMACI ANTIBLASTICI PER ESIGENZE DI TUTTE LE AZIENDE SANITARIE DELL'AREA VASTA EMILIA CENTRALE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</si>
</sst>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00_-;\-* #,##0.00_-;_-* &quot;-&quot;_-;_-@_-"/>
    <numFmt numFmtId="166" formatCode="#,##0.0000"/>
  </numFmts>
  <fonts count="45">
    <font>
      <sz val="10"/>
      <name val="Arial"/>
      <family val="0"/>
    </font>
    <font>
      <sz val="11"/>
      <color indexed="8"/>
      <name val="Calibri"/>
      <family val="2"/>
    </font>
    <font>
      <sz val="11"/>
      <name val="Arial"/>
      <family val="2"/>
    </font>
    <font>
      <sz val="11"/>
      <color indexed="10"/>
      <name val="Arial"/>
      <family val="2"/>
    </font>
    <font>
      <sz val="8"/>
      <name val="Arial"/>
      <family val="0"/>
    </font>
    <font>
      <b/>
      <sz val="11"/>
      <name val="Arial"/>
      <family val="2"/>
    </font>
    <font>
      <b/>
      <sz val="10"/>
      <name val="Arial"/>
      <family val="2"/>
    </font>
    <font>
      <strike/>
      <sz val="10"/>
      <color indexed="10"/>
      <name val="Arial"/>
      <family val="2"/>
    </font>
    <font>
      <b/>
      <sz val="12"/>
      <name val="Arial"/>
      <family val="2"/>
    </font>
    <font>
      <b/>
      <sz val="10"/>
      <color indexed="8"/>
      <name val="Arial"/>
      <family val="2"/>
    </font>
    <font>
      <sz val="10"/>
      <color indexed="8"/>
      <name val="Arial"/>
      <family val="2"/>
    </font>
    <font>
      <i/>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color indexed="63"/>
      </bottom>
    </border>
    <border>
      <left/>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0" fillId="0" borderId="0" xfId="0" applyBorder="1" applyAlignment="1">
      <alignment/>
    </xf>
    <xf numFmtId="0" fontId="2" fillId="0" borderId="0" xfId="0" applyFont="1" applyAlignment="1">
      <alignment horizontal="center" vertical="center" wrapText="1"/>
    </xf>
    <xf numFmtId="0" fontId="3" fillId="0" borderId="0" xfId="0" applyFont="1" applyAlignment="1">
      <alignment vertical="center" wrapText="1"/>
    </xf>
    <xf numFmtId="0" fontId="6" fillId="0" borderId="10" xfId="0" applyFont="1" applyBorder="1" applyAlignment="1">
      <alignment/>
    </xf>
    <xf numFmtId="0" fontId="4" fillId="0" borderId="0" xfId="0" applyFont="1" applyFill="1" applyAlignment="1">
      <alignment horizontal="center" vertical="center" wrapText="1"/>
    </xf>
    <xf numFmtId="0" fontId="4" fillId="0" borderId="0" xfId="0" applyFont="1" applyFill="1" applyAlignment="1">
      <alignment wrapText="1"/>
    </xf>
    <xf numFmtId="0" fontId="4" fillId="0" borderId="0" xfId="0" applyFont="1" applyAlignment="1">
      <alignment horizontal="center" vertical="center" wrapText="1"/>
    </xf>
    <xf numFmtId="0" fontId="4" fillId="0" borderId="0" xfId="0" applyFont="1" applyAlignment="1">
      <alignment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6" fillId="0" borderId="10" xfId="0" applyFont="1" applyBorder="1" applyAlignment="1">
      <alignment horizontal="justify" vertical="center" wrapText="1" readingOrder="1"/>
    </xf>
    <xf numFmtId="0" fontId="6" fillId="0" borderId="10" xfId="0" applyFont="1" applyBorder="1" applyAlignment="1">
      <alignment vertical="center" wrapText="1"/>
    </xf>
    <xf numFmtId="2" fontId="0" fillId="0" borderId="10" xfId="0" applyNumberFormat="1" applyFont="1" applyFill="1" applyBorder="1" applyAlignment="1">
      <alignment vertical="center" wrapText="1"/>
    </xf>
    <xf numFmtId="0" fontId="0" fillId="0" borderId="10" xfId="0" applyFont="1" applyBorder="1" applyAlignment="1">
      <alignment horizontal="center" vertical="center"/>
    </xf>
    <xf numFmtId="3" fontId="10" fillId="33" borderId="10" xfId="0" applyNumberFormat="1" applyFont="1" applyFill="1" applyBorder="1" applyAlignment="1">
      <alignment horizontal="right" vertical="center"/>
    </xf>
    <xf numFmtId="166" fontId="10" fillId="33" borderId="10" xfId="0" applyNumberFormat="1" applyFont="1" applyFill="1" applyBorder="1" applyAlignment="1">
      <alignment horizontal="right" vertical="center"/>
    </xf>
    <xf numFmtId="0" fontId="6" fillId="0" borderId="10" xfId="0" applyFont="1" applyBorder="1" applyAlignment="1">
      <alignment horizontal="left" vertical="top" wrapText="1"/>
    </xf>
    <xf numFmtId="165" fontId="0" fillId="0" borderId="10" xfId="0" applyNumberFormat="1" applyFont="1" applyBorder="1" applyAlignment="1">
      <alignment vertical="center" wrapText="1"/>
    </xf>
    <xf numFmtId="0" fontId="6" fillId="0" borderId="10" xfId="0" applyNumberFormat="1" applyFont="1" applyBorder="1" applyAlignment="1">
      <alignment horizontal="justify" vertical="top" wrapText="1"/>
    </xf>
    <xf numFmtId="164" fontId="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justify" vertical="top" wrapText="1"/>
    </xf>
    <xf numFmtId="0" fontId="6" fillId="0" borderId="10" xfId="0" applyFont="1" applyBorder="1" applyAlignment="1">
      <alignment horizontal="justify" vertical="top" wrapText="1"/>
    </xf>
    <xf numFmtId="0" fontId="0" fillId="0" borderId="1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Border="1" applyAlignment="1">
      <alignment/>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4" xfId="0" applyFont="1" applyFill="1" applyBorder="1" applyAlignment="1">
      <alignment horizontal="right" vertical="center" wrapText="1"/>
    </xf>
    <xf numFmtId="0" fontId="0" fillId="0" borderId="15"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09"/>
  <sheetViews>
    <sheetView tabSelected="1" zoomScalePageLayoutView="0" workbookViewId="0" topLeftCell="A1">
      <selection activeCell="A2" sqref="A2"/>
    </sheetView>
  </sheetViews>
  <sheetFormatPr defaultColWidth="9.140625" defaultRowHeight="12.75"/>
  <cols>
    <col min="1" max="1" width="8.421875" style="7" customWidth="1"/>
    <col min="2" max="2" width="78.7109375" style="8" customWidth="1"/>
    <col min="3" max="3" width="17.00390625" style="0" hidden="1" customWidth="1"/>
    <col min="4" max="4" width="19.140625" style="0" hidden="1" customWidth="1"/>
    <col min="5" max="5" width="13.140625" style="0" customWidth="1"/>
    <col min="7" max="7" width="13.140625" style="0" hidden="1" customWidth="1"/>
    <col min="8" max="8" width="13.140625" style="0" customWidth="1"/>
    <col min="9" max="9" width="21.00390625" style="0" customWidth="1"/>
    <col min="18" max="20" width="11.140625" style="0" customWidth="1"/>
  </cols>
  <sheetData>
    <row r="1" spans="1:20" ht="41.25" customHeight="1">
      <c r="A1" s="45" t="s">
        <v>69</v>
      </c>
      <c r="B1" s="45"/>
      <c r="C1" s="45"/>
      <c r="D1" s="45"/>
      <c r="E1" s="45"/>
      <c r="F1" s="45"/>
      <c r="G1" s="45"/>
      <c r="H1" s="45"/>
      <c r="I1" s="45"/>
      <c r="J1" s="45"/>
      <c r="K1" s="45"/>
      <c r="L1" s="45"/>
      <c r="M1" s="45"/>
      <c r="N1" s="45"/>
      <c r="O1" s="45"/>
      <c r="P1" s="45"/>
      <c r="Q1" s="45"/>
      <c r="R1" s="43" t="s">
        <v>67</v>
      </c>
      <c r="S1" s="44"/>
      <c r="T1" s="44"/>
    </row>
    <row r="2" spans="1:5" ht="18.75" customHeight="1">
      <c r="A2" s="2"/>
      <c r="B2" s="3"/>
      <c r="C2" s="46"/>
      <c r="D2" s="47"/>
      <c r="E2" s="47"/>
    </row>
    <row r="3" spans="1:20" s="12" customFormat="1" ht="129.75" customHeight="1">
      <c r="A3" s="13" t="s">
        <v>28</v>
      </c>
      <c r="B3" s="13" t="s">
        <v>0</v>
      </c>
      <c r="C3" s="14" t="s">
        <v>21</v>
      </c>
      <c r="D3" s="10" t="s">
        <v>1</v>
      </c>
      <c r="E3" s="15" t="s">
        <v>39</v>
      </c>
      <c r="F3" s="15" t="s">
        <v>24</v>
      </c>
      <c r="G3" s="9" t="s">
        <v>25</v>
      </c>
      <c r="H3" s="15" t="s">
        <v>68</v>
      </c>
      <c r="I3" s="15" t="s">
        <v>40</v>
      </c>
      <c r="J3" s="15" t="s">
        <v>29</v>
      </c>
      <c r="K3" s="15" t="s">
        <v>30</v>
      </c>
      <c r="L3" s="15" t="s">
        <v>31</v>
      </c>
      <c r="M3" s="15" t="s">
        <v>32</v>
      </c>
      <c r="N3" s="15" t="s">
        <v>33</v>
      </c>
      <c r="O3" s="15" t="s">
        <v>34</v>
      </c>
      <c r="P3" s="15" t="s">
        <v>35</v>
      </c>
      <c r="Q3" s="15" t="s">
        <v>36</v>
      </c>
      <c r="R3" s="15" t="s">
        <v>38</v>
      </c>
      <c r="S3" s="15" t="s">
        <v>37</v>
      </c>
      <c r="T3" s="15" t="s">
        <v>41</v>
      </c>
    </row>
    <row r="4" spans="1:20" s="12" customFormat="1" ht="283.5" customHeight="1">
      <c r="A4" s="33">
        <v>1</v>
      </c>
      <c r="B4" s="16" t="s">
        <v>42</v>
      </c>
      <c r="C4" s="34" t="s">
        <v>2</v>
      </c>
      <c r="D4" s="32" t="s">
        <v>3</v>
      </c>
      <c r="E4" s="4"/>
      <c r="F4" s="11"/>
      <c r="G4" s="11"/>
      <c r="H4" s="11"/>
      <c r="I4" s="11"/>
      <c r="J4" s="11"/>
      <c r="K4" s="11"/>
      <c r="L4" s="11"/>
      <c r="M4" s="11"/>
      <c r="N4" s="11"/>
      <c r="O4" s="11"/>
      <c r="P4" s="11"/>
      <c r="Q4" s="11"/>
      <c r="R4" s="11"/>
      <c r="S4" s="11"/>
      <c r="T4" s="11"/>
    </row>
    <row r="5" spans="1:20" s="12" customFormat="1" ht="33" customHeight="1">
      <c r="A5" s="33"/>
      <c r="B5" s="17" t="s">
        <v>43</v>
      </c>
      <c r="C5" s="34"/>
      <c r="D5" s="32"/>
      <c r="E5" s="18">
        <v>1.9</v>
      </c>
      <c r="F5" s="19" t="s">
        <v>26</v>
      </c>
      <c r="G5" s="11"/>
      <c r="H5" s="20">
        <f>3600*3</f>
        <v>10800</v>
      </c>
      <c r="I5" s="21">
        <f>E5*H5</f>
        <v>20520</v>
      </c>
      <c r="J5" s="11"/>
      <c r="K5" s="11"/>
      <c r="L5" s="11"/>
      <c r="M5" s="11"/>
      <c r="N5" s="11"/>
      <c r="O5" s="11"/>
      <c r="P5" s="11"/>
      <c r="Q5" s="11"/>
      <c r="R5" s="11"/>
      <c r="S5" s="11"/>
      <c r="T5" s="11"/>
    </row>
    <row r="6" spans="1:20" s="12" customFormat="1" ht="30.75" customHeight="1">
      <c r="A6" s="33"/>
      <c r="B6" s="17" t="s">
        <v>44</v>
      </c>
      <c r="C6" s="34"/>
      <c r="D6" s="32"/>
      <c r="E6" s="18">
        <v>2.8</v>
      </c>
      <c r="F6" s="19" t="s">
        <v>26</v>
      </c>
      <c r="G6" s="11"/>
      <c r="H6" s="20">
        <f>1050*3</f>
        <v>3150</v>
      </c>
      <c r="I6" s="21">
        <f>E6*H6</f>
        <v>8820</v>
      </c>
      <c r="J6" s="11"/>
      <c r="K6" s="11"/>
      <c r="L6" s="11"/>
      <c r="M6" s="11"/>
      <c r="N6" s="11"/>
      <c r="O6" s="11"/>
      <c r="P6" s="11"/>
      <c r="Q6" s="11"/>
      <c r="R6" s="11"/>
      <c r="S6" s="11"/>
      <c r="T6" s="11"/>
    </row>
    <row r="7" spans="1:20" s="12" customFormat="1" ht="40.5" customHeight="1">
      <c r="A7" s="33"/>
      <c r="B7" s="17" t="s">
        <v>45</v>
      </c>
      <c r="C7" s="34"/>
      <c r="D7" s="32"/>
      <c r="E7" s="18">
        <v>2.1</v>
      </c>
      <c r="F7" s="19" t="s">
        <v>26</v>
      </c>
      <c r="G7" s="11"/>
      <c r="H7" s="20">
        <f>3400*3</f>
        <v>10200</v>
      </c>
      <c r="I7" s="21">
        <f>E7*H7</f>
        <v>21420</v>
      </c>
      <c r="J7" s="11"/>
      <c r="K7" s="11"/>
      <c r="L7" s="11"/>
      <c r="M7" s="11"/>
      <c r="N7" s="11"/>
      <c r="O7" s="11"/>
      <c r="P7" s="11"/>
      <c r="Q7" s="11"/>
      <c r="R7" s="11"/>
      <c r="S7" s="11"/>
      <c r="T7" s="11"/>
    </row>
    <row r="8" spans="1:20" s="12" customFormat="1" ht="37.5" customHeight="1">
      <c r="A8" s="33"/>
      <c r="B8" s="17" t="s">
        <v>46</v>
      </c>
      <c r="C8" s="34"/>
      <c r="D8" s="32"/>
      <c r="E8" s="18">
        <v>3.05</v>
      </c>
      <c r="F8" s="19" t="s">
        <v>26</v>
      </c>
      <c r="G8" s="11"/>
      <c r="H8" s="20">
        <f>4350*3</f>
        <v>13050</v>
      </c>
      <c r="I8" s="21">
        <f>E8*H8</f>
        <v>39802.5</v>
      </c>
      <c r="J8" s="11"/>
      <c r="K8" s="11"/>
      <c r="L8" s="11"/>
      <c r="M8" s="11"/>
      <c r="N8" s="11"/>
      <c r="O8" s="11"/>
      <c r="P8" s="11"/>
      <c r="Q8" s="11"/>
      <c r="R8" s="11"/>
      <c r="S8" s="11"/>
      <c r="T8" s="11"/>
    </row>
    <row r="9" spans="1:20" s="12" customFormat="1" ht="31.5" customHeight="1">
      <c r="A9" s="33"/>
      <c r="B9" s="42" t="s">
        <v>4</v>
      </c>
      <c r="C9" s="42"/>
      <c r="D9" s="42"/>
      <c r="E9" s="42"/>
      <c r="F9" s="42"/>
      <c r="G9" s="42"/>
      <c r="H9" s="42"/>
      <c r="I9" s="21">
        <f>SUM(I5:I8)</f>
        <v>90562.5</v>
      </c>
      <c r="J9" s="11"/>
      <c r="K9" s="11"/>
      <c r="L9" s="11"/>
      <c r="M9" s="11"/>
      <c r="N9" s="11"/>
      <c r="O9" s="11"/>
      <c r="P9" s="11"/>
      <c r="Q9" s="11"/>
      <c r="R9" s="11"/>
      <c r="S9" s="11"/>
      <c r="T9" s="11"/>
    </row>
    <row r="10" spans="1:12" s="31" customFormat="1" ht="67.5" customHeight="1">
      <c r="A10" s="29"/>
      <c r="B10" s="49" t="s">
        <v>66</v>
      </c>
      <c r="C10" s="50"/>
      <c r="D10" s="50"/>
      <c r="E10" s="50"/>
      <c r="F10" s="50"/>
      <c r="G10" s="50"/>
      <c r="H10" s="50"/>
      <c r="I10" s="50"/>
      <c r="J10" s="50"/>
      <c r="K10" s="50"/>
      <c r="L10" s="50"/>
    </row>
    <row r="11" spans="1:12" s="31" customFormat="1" ht="75" customHeight="1">
      <c r="A11" s="29"/>
      <c r="B11" s="30"/>
      <c r="C11" s="30"/>
      <c r="D11" s="30"/>
      <c r="E11" s="48" t="s">
        <v>65</v>
      </c>
      <c r="F11" s="48"/>
      <c r="G11" s="48"/>
      <c r="H11" s="48"/>
      <c r="I11" s="48"/>
      <c r="J11" s="48"/>
      <c r="K11" s="48"/>
      <c r="L11" s="48"/>
    </row>
    <row r="12" spans="1:20" s="12" customFormat="1" ht="141.75" customHeight="1">
      <c r="A12" s="38">
        <v>2</v>
      </c>
      <c r="B12" s="22" t="s">
        <v>47</v>
      </c>
      <c r="C12" s="34" t="s">
        <v>5</v>
      </c>
      <c r="D12" s="32" t="s">
        <v>6</v>
      </c>
      <c r="E12" s="11"/>
      <c r="F12" s="11"/>
      <c r="G12" s="11"/>
      <c r="H12" s="11"/>
      <c r="I12" s="11"/>
      <c r="J12" s="11"/>
      <c r="K12" s="11"/>
      <c r="L12" s="11"/>
      <c r="M12" s="11"/>
      <c r="N12" s="11"/>
      <c r="O12" s="11"/>
      <c r="P12" s="11"/>
      <c r="Q12" s="11"/>
      <c r="R12" s="11"/>
      <c r="S12" s="11"/>
      <c r="T12" s="11"/>
    </row>
    <row r="13" spans="1:20" s="12" customFormat="1" ht="31.5" customHeight="1">
      <c r="A13" s="38"/>
      <c r="B13" s="17" t="s">
        <v>48</v>
      </c>
      <c r="C13" s="34"/>
      <c r="D13" s="32"/>
      <c r="E13" s="23">
        <v>0.94</v>
      </c>
      <c r="F13" s="19" t="s">
        <v>26</v>
      </c>
      <c r="G13" s="11"/>
      <c r="H13" s="20">
        <f>22000*3</f>
        <v>66000</v>
      </c>
      <c r="I13" s="21">
        <f>E13*H13</f>
        <v>62040</v>
      </c>
      <c r="J13" s="11"/>
      <c r="K13" s="11"/>
      <c r="L13" s="11"/>
      <c r="M13" s="11"/>
      <c r="N13" s="11"/>
      <c r="O13" s="11"/>
      <c r="P13" s="11"/>
      <c r="Q13" s="11"/>
      <c r="R13" s="11"/>
      <c r="S13" s="11"/>
      <c r="T13" s="11"/>
    </row>
    <row r="14" spans="1:20" s="12" customFormat="1" ht="39" customHeight="1">
      <c r="A14" s="38"/>
      <c r="B14" s="17" t="s">
        <v>49</v>
      </c>
      <c r="C14" s="34"/>
      <c r="D14" s="32"/>
      <c r="E14" s="23">
        <v>0.94</v>
      </c>
      <c r="F14" s="19" t="s">
        <v>26</v>
      </c>
      <c r="G14" s="11"/>
      <c r="H14" s="20">
        <f>32400*3</f>
        <v>97200</v>
      </c>
      <c r="I14" s="21">
        <f>E14*H14</f>
        <v>91368</v>
      </c>
      <c r="J14" s="11"/>
      <c r="K14" s="11"/>
      <c r="L14" s="11"/>
      <c r="M14" s="11"/>
      <c r="N14" s="11"/>
      <c r="O14" s="11"/>
      <c r="P14" s="11"/>
      <c r="Q14" s="11"/>
      <c r="R14" s="11"/>
      <c r="S14" s="11"/>
      <c r="T14" s="11"/>
    </row>
    <row r="15" spans="1:20" s="12" customFormat="1" ht="37.5" customHeight="1">
      <c r="A15" s="38"/>
      <c r="B15" s="17" t="s">
        <v>50</v>
      </c>
      <c r="C15" s="34"/>
      <c r="D15" s="32"/>
      <c r="E15" s="23">
        <v>1.53</v>
      </c>
      <c r="F15" s="19" t="s">
        <v>26</v>
      </c>
      <c r="G15" s="11"/>
      <c r="H15" s="20">
        <f>2400*3</f>
        <v>7200</v>
      </c>
      <c r="I15" s="21">
        <f>E15*H15</f>
        <v>11016</v>
      </c>
      <c r="J15" s="11"/>
      <c r="K15" s="11"/>
      <c r="L15" s="11"/>
      <c r="M15" s="11"/>
      <c r="N15" s="11"/>
      <c r="O15" s="11"/>
      <c r="P15" s="11"/>
      <c r="Q15" s="11"/>
      <c r="R15" s="11"/>
      <c r="S15" s="11"/>
      <c r="T15" s="11"/>
    </row>
    <row r="16" spans="1:20" s="12" customFormat="1" ht="32.25" customHeight="1">
      <c r="A16" s="38"/>
      <c r="B16" s="17" t="s">
        <v>51</v>
      </c>
      <c r="C16" s="34"/>
      <c r="D16" s="32"/>
      <c r="E16" s="23">
        <v>1.64</v>
      </c>
      <c r="F16" s="19" t="s">
        <v>26</v>
      </c>
      <c r="G16" s="11"/>
      <c r="H16" s="20">
        <f>2200*3</f>
        <v>6600</v>
      </c>
      <c r="I16" s="21">
        <f>E16*H16</f>
        <v>10824</v>
      </c>
      <c r="J16" s="11"/>
      <c r="K16" s="11"/>
      <c r="L16" s="11"/>
      <c r="M16" s="11"/>
      <c r="N16" s="11"/>
      <c r="O16" s="11"/>
      <c r="P16" s="11"/>
      <c r="Q16" s="11"/>
      <c r="R16" s="11"/>
      <c r="S16" s="11"/>
      <c r="T16" s="11"/>
    </row>
    <row r="17" spans="1:20" s="12" customFormat="1" ht="33.75" customHeight="1">
      <c r="A17" s="38"/>
      <c r="B17" s="42" t="s">
        <v>4</v>
      </c>
      <c r="C17" s="42"/>
      <c r="D17" s="42"/>
      <c r="E17" s="42"/>
      <c r="F17" s="42"/>
      <c r="G17" s="42"/>
      <c r="H17" s="42"/>
      <c r="I17" s="21">
        <f>SUM(I13:I16)</f>
        <v>175248</v>
      </c>
      <c r="J17" s="11"/>
      <c r="K17" s="11"/>
      <c r="L17" s="11"/>
      <c r="M17" s="11"/>
      <c r="N17" s="11"/>
      <c r="O17" s="11"/>
      <c r="P17" s="11"/>
      <c r="Q17" s="11"/>
      <c r="R17" s="11"/>
      <c r="S17" s="11"/>
      <c r="T17" s="11"/>
    </row>
    <row r="18" spans="1:12" s="31" customFormat="1" ht="67.5" customHeight="1">
      <c r="A18" s="29"/>
      <c r="B18" s="49" t="s">
        <v>66</v>
      </c>
      <c r="C18" s="50"/>
      <c r="D18" s="50"/>
      <c r="E18" s="50"/>
      <c r="F18" s="50"/>
      <c r="G18" s="50"/>
      <c r="H18" s="50"/>
      <c r="I18" s="50"/>
      <c r="J18" s="50"/>
      <c r="K18" s="50"/>
      <c r="L18" s="50"/>
    </row>
    <row r="19" spans="1:12" s="31" customFormat="1" ht="75" customHeight="1">
      <c r="A19" s="29"/>
      <c r="B19" s="30"/>
      <c r="C19" s="30"/>
      <c r="D19" s="30"/>
      <c r="E19" s="48" t="s">
        <v>65</v>
      </c>
      <c r="F19" s="48"/>
      <c r="G19" s="48"/>
      <c r="H19" s="48"/>
      <c r="I19" s="48"/>
      <c r="J19" s="48"/>
      <c r="K19" s="48"/>
      <c r="L19" s="48"/>
    </row>
    <row r="20" spans="1:20" s="12" customFormat="1" ht="130.5" customHeight="1">
      <c r="A20" s="38">
        <v>3</v>
      </c>
      <c r="B20" s="22" t="s">
        <v>52</v>
      </c>
      <c r="C20" s="34" t="s">
        <v>22</v>
      </c>
      <c r="D20" s="32"/>
      <c r="E20" s="11"/>
      <c r="F20" s="11"/>
      <c r="G20" s="11"/>
      <c r="H20" s="11"/>
      <c r="I20" s="11"/>
      <c r="J20" s="11"/>
      <c r="K20" s="11"/>
      <c r="L20" s="11"/>
      <c r="M20" s="11"/>
      <c r="N20" s="11"/>
      <c r="O20" s="11"/>
      <c r="P20" s="11"/>
      <c r="Q20" s="11"/>
      <c r="R20" s="11"/>
      <c r="S20" s="11"/>
      <c r="T20" s="11"/>
    </row>
    <row r="21" spans="1:20" s="12" customFormat="1" ht="28.5" customHeight="1">
      <c r="A21" s="38"/>
      <c r="B21" s="17" t="s">
        <v>53</v>
      </c>
      <c r="C21" s="34"/>
      <c r="D21" s="32"/>
      <c r="E21" s="23">
        <v>1.15</v>
      </c>
      <c r="F21" s="19" t="s">
        <v>26</v>
      </c>
      <c r="G21" s="11"/>
      <c r="H21" s="20">
        <f>26100*3</f>
        <v>78300</v>
      </c>
      <c r="I21" s="21">
        <f>E21*H21</f>
        <v>90045</v>
      </c>
      <c r="J21" s="11"/>
      <c r="K21" s="11"/>
      <c r="L21" s="11"/>
      <c r="M21" s="11"/>
      <c r="N21" s="11"/>
      <c r="O21" s="11"/>
      <c r="P21" s="11"/>
      <c r="Q21" s="11"/>
      <c r="R21" s="11"/>
      <c r="S21" s="11"/>
      <c r="T21" s="11"/>
    </row>
    <row r="22" spans="1:20" s="12" customFormat="1" ht="53.25" customHeight="1">
      <c r="A22" s="38"/>
      <c r="B22" s="17" t="s">
        <v>54</v>
      </c>
      <c r="C22" s="34"/>
      <c r="D22" s="32"/>
      <c r="E22" s="23">
        <v>2.9</v>
      </c>
      <c r="F22" s="19" t="s">
        <v>26</v>
      </c>
      <c r="G22" s="11"/>
      <c r="H22" s="20">
        <f>4700*3</f>
        <v>14100</v>
      </c>
      <c r="I22" s="21">
        <f>E22*H22</f>
        <v>40890</v>
      </c>
      <c r="J22" s="11"/>
      <c r="K22" s="11"/>
      <c r="L22" s="11"/>
      <c r="M22" s="11"/>
      <c r="N22" s="11"/>
      <c r="O22" s="11"/>
      <c r="P22" s="11"/>
      <c r="Q22" s="11"/>
      <c r="R22" s="11"/>
      <c r="S22" s="11"/>
      <c r="T22" s="11"/>
    </row>
    <row r="23" spans="1:20" s="12" customFormat="1" ht="30.75" customHeight="1">
      <c r="A23" s="38"/>
      <c r="B23" s="39" t="s">
        <v>4</v>
      </c>
      <c r="C23" s="40"/>
      <c r="D23" s="40"/>
      <c r="E23" s="40"/>
      <c r="F23" s="40"/>
      <c r="G23" s="40"/>
      <c r="H23" s="41"/>
      <c r="I23" s="21">
        <f>SUM(I21:I22)</f>
        <v>130935</v>
      </c>
      <c r="J23" s="11"/>
      <c r="K23" s="11"/>
      <c r="L23" s="11"/>
      <c r="M23" s="11"/>
      <c r="N23" s="11"/>
      <c r="O23" s="11"/>
      <c r="P23" s="11"/>
      <c r="Q23" s="11"/>
      <c r="R23" s="11"/>
      <c r="S23" s="11"/>
      <c r="T23" s="11"/>
    </row>
    <row r="24" spans="1:12" s="31" customFormat="1" ht="67.5" customHeight="1">
      <c r="A24" s="29"/>
      <c r="B24" s="49" t="s">
        <v>66</v>
      </c>
      <c r="C24" s="50"/>
      <c r="D24" s="50"/>
      <c r="E24" s="50"/>
      <c r="F24" s="50"/>
      <c r="G24" s="50"/>
      <c r="H24" s="50"/>
      <c r="I24" s="50"/>
      <c r="J24" s="50"/>
      <c r="K24" s="50"/>
      <c r="L24" s="50"/>
    </row>
    <row r="25" spans="1:12" s="31" customFormat="1" ht="75" customHeight="1">
      <c r="A25" s="29"/>
      <c r="B25" s="30"/>
      <c r="C25" s="30"/>
      <c r="D25" s="30"/>
      <c r="E25" s="48" t="s">
        <v>65</v>
      </c>
      <c r="F25" s="48"/>
      <c r="G25" s="48"/>
      <c r="H25" s="48"/>
      <c r="I25" s="48"/>
      <c r="J25" s="48"/>
      <c r="K25" s="48"/>
      <c r="L25" s="48"/>
    </row>
    <row r="26" spans="1:20" s="12" customFormat="1" ht="67.5" customHeight="1">
      <c r="A26" s="10">
        <v>4</v>
      </c>
      <c r="B26" s="24" t="s">
        <v>55</v>
      </c>
      <c r="C26" s="9" t="s">
        <v>7</v>
      </c>
      <c r="D26" s="15" t="s">
        <v>8</v>
      </c>
      <c r="E26" s="23">
        <v>1.5</v>
      </c>
      <c r="F26" s="19" t="s">
        <v>26</v>
      </c>
      <c r="G26" s="11"/>
      <c r="H26" s="20">
        <f>13170*3</f>
        <v>39510</v>
      </c>
      <c r="I26" s="21">
        <f>E26*H26</f>
        <v>59265</v>
      </c>
      <c r="J26" s="11"/>
      <c r="K26" s="11"/>
      <c r="L26" s="11"/>
      <c r="M26" s="11"/>
      <c r="N26" s="11"/>
      <c r="O26" s="11"/>
      <c r="P26" s="11"/>
      <c r="Q26" s="11"/>
      <c r="R26" s="11"/>
      <c r="S26" s="11"/>
      <c r="T26" s="11"/>
    </row>
    <row r="27" spans="1:12" s="31" customFormat="1" ht="67.5" customHeight="1">
      <c r="A27" s="29"/>
      <c r="B27" s="49" t="s">
        <v>66</v>
      </c>
      <c r="C27" s="50"/>
      <c r="D27" s="50"/>
      <c r="E27" s="50"/>
      <c r="F27" s="50"/>
      <c r="G27" s="50"/>
      <c r="H27" s="50"/>
      <c r="I27" s="50"/>
      <c r="J27" s="50"/>
      <c r="K27" s="50"/>
      <c r="L27" s="50"/>
    </row>
    <row r="28" spans="1:12" s="31" customFormat="1" ht="75" customHeight="1">
      <c r="A28" s="29"/>
      <c r="B28" s="30"/>
      <c r="C28" s="30"/>
      <c r="D28" s="30"/>
      <c r="E28" s="48" t="s">
        <v>65</v>
      </c>
      <c r="F28" s="48"/>
      <c r="G28" s="48"/>
      <c r="H28" s="48"/>
      <c r="I28" s="48"/>
      <c r="J28" s="48"/>
      <c r="K28" s="48"/>
      <c r="L28" s="48"/>
    </row>
    <row r="29" spans="1:20" s="12" customFormat="1" ht="57" customHeight="1">
      <c r="A29" s="10">
        <v>5</v>
      </c>
      <c r="B29" s="24" t="s">
        <v>56</v>
      </c>
      <c r="C29" s="9" t="s">
        <v>5</v>
      </c>
      <c r="D29" s="15" t="s">
        <v>23</v>
      </c>
      <c r="E29" s="23">
        <v>1.49</v>
      </c>
      <c r="F29" s="19" t="s">
        <v>26</v>
      </c>
      <c r="G29" s="11"/>
      <c r="H29" s="20">
        <f>4170*3</f>
        <v>12510</v>
      </c>
      <c r="I29" s="21">
        <f>E29*H29</f>
        <v>18639.9</v>
      </c>
      <c r="J29" s="11"/>
      <c r="K29" s="11"/>
      <c r="L29" s="11"/>
      <c r="M29" s="11"/>
      <c r="N29" s="11"/>
      <c r="O29" s="11"/>
      <c r="P29" s="11"/>
      <c r="Q29" s="11"/>
      <c r="R29" s="11"/>
      <c r="S29" s="11"/>
      <c r="T29" s="11"/>
    </row>
    <row r="30" spans="1:12" s="31" customFormat="1" ht="67.5" customHeight="1">
      <c r="A30" s="29"/>
      <c r="B30" s="49" t="s">
        <v>66</v>
      </c>
      <c r="C30" s="50"/>
      <c r="D30" s="50"/>
      <c r="E30" s="50"/>
      <c r="F30" s="50"/>
      <c r="G30" s="50"/>
      <c r="H30" s="50"/>
      <c r="I30" s="50"/>
      <c r="J30" s="50"/>
      <c r="K30" s="50"/>
      <c r="L30" s="50"/>
    </row>
    <row r="31" spans="1:12" s="31" customFormat="1" ht="75" customHeight="1">
      <c r="A31" s="29"/>
      <c r="B31" s="30"/>
      <c r="C31" s="30"/>
      <c r="D31" s="30"/>
      <c r="E31" s="48" t="s">
        <v>65</v>
      </c>
      <c r="F31" s="48"/>
      <c r="G31" s="48"/>
      <c r="H31" s="48"/>
      <c r="I31" s="48"/>
      <c r="J31" s="48"/>
      <c r="K31" s="48"/>
      <c r="L31" s="48"/>
    </row>
    <row r="32" spans="1:20" s="12" customFormat="1" ht="71.25" customHeight="1">
      <c r="A32" s="10">
        <v>6</v>
      </c>
      <c r="B32" s="24" t="s">
        <v>57</v>
      </c>
      <c r="C32" s="9" t="s">
        <v>2</v>
      </c>
      <c r="D32" s="25" t="s">
        <v>9</v>
      </c>
      <c r="E32" s="23">
        <v>1.1</v>
      </c>
      <c r="F32" s="19" t="s">
        <v>26</v>
      </c>
      <c r="G32" s="11"/>
      <c r="H32" s="20">
        <f>1600*3</f>
        <v>4800</v>
      </c>
      <c r="I32" s="21">
        <f>E32*H32</f>
        <v>5280</v>
      </c>
      <c r="J32" s="11"/>
      <c r="K32" s="11"/>
      <c r="L32" s="11"/>
      <c r="M32" s="11"/>
      <c r="N32" s="11"/>
      <c r="O32" s="11"/>
      <c r="P32" s="11"/>
      <c r="Q32" s="11"/>
      <c r="R32" s="11"/>
      <c r="S32" s="11"/>
      <c r="T32" s="11"/>
    </row>
    <row r="33" spans="1:12" s="31" customFormat="1" ht="67.5" customHeight="1">
      <c r="A33" s="29"/>
      <c r="B33" s="49" t="s">
        <v>66</v>
      </c>
      <c r="C33" s="50"/>
      <c r="D33" s="50"/>
      <c r="E33" s="50"/>
      <c r="F33" s="50"/>
      <c r="G33" s="50"/>
      <c r="H33" s="50"/>
      <c r="I33" s="50"/>
      <c r="J33" s="50"/>
      <c r="K33" s="50"/>
      <c r="L33" s="50"/>
    </row>
    <row r="34" spans="1:12" s="31" customFormat="1" ht="75" customHeight="1">
      <c r="A34" s="29"/>
      <c r="B34" s="30"/>
      <c r="C34" s="30"/>
      <c r="D34" s="30"/>
      <c r="E34" s="48" t="s">
        <v>65</v>
      </c>
      <c r="F34" s="48"/>
      <c r="G34" s="48"/>
      <c r="H34" s="48"/>
      <c r="I34" s="48"/>
      <c r="J34" s="48"/>
      <c r="K34" s="48"/>
      <c r="L34" s="48"/>
    </row>
    <row r="35" spans="1:20" s="12" customFormat="1" ht="126.75" customHeight="1">
      <c r="A35" s="35">
        <v>7</v>
      </c>
      <c r="B35" s="17" t="s">
        <v>58</v>
      </c>
      <c r="C35" s="34" t="s">
        <v>5</v>
      </c>
      <c r="D35" s="33" t="s">
        <v>20</v>
      </c>
      <c r="E35" s="11"/>
      <c r="F35" s="11"/>
      <c r="G35" s="11"/>
      <c r="H35" s="11"/>
      <c r="I35" s="11"/>
      <c r="J35" s="11"/>
      <c r="K35" s="11"/>
      <c r="L35" s="11"/>
      <c r="M35" s="11"/>
      <c r="N35" s="11"/>
      <c r="O35" s="11"/>
      <c r="P35" s="11"/>
      <c r="Q35" s="11"/>
      <c r="R35" s="11"/>
      <c r="S35" s="11"/>
      <c r="T35" s="11"/>
    </row>
    <row r="36" spans="1:20" s="12" customFormat="1" ht="36" customHeight="1">
      <c r="A36" s="36"/>
      <c r="B36" s="17" t="s">
        <v>10</v>
      </c>
      <c r="C36" s="34"/>
      <c r="D36" s="33"/>
      <c r="E36" s="23">
        <v>1.41</v>
      </c>
      <c r="F36" s="19" t="s">
        <v>26</v>
      </c>
      <c r="G36" s="11"/>
      <c r="H36" s="20">
        <f>16750*3</f>
        <v>50250</v>
      </c>
      <c r="I36" s="21">
        <f>E36*H36</f>
        <v>70852.5</v>
      </c>
      <c r="J36" s="11"/>
      <c r="K36" s="11"/>
      <c r="L36" s="11"/>
      <c r="M36" s="11"/>
      <c r="N36" s="11"/>
      <c r="O36" s="11"/>
      <c r="P36" s="11"/>
      <c r="Q36" s="11"/>
      <c r="R36" s="11"/>
      <c r="S36" s="11"/>
      <c r="T36" s="11"/>
    </row>
    <row r="37" spans="1:20" s="12" customFormat="1" ht="30" customHeight="1">
      <c r="A37" s="36"/>
      <c r="B37" s="17" t="s">
        <v>11</v>
      </c>
      <c r="C37" s="34"/>
      <c r="D37" s="33"/>
      <c r="E37" s="23">
        <v>1.69</v>
      </c>
      <c r="F37" s="19" t="s">
        <v>26</v>
      </c>
      <c r="G37" s="11"/>
      <c r="H37" s="20">
        <f>12700*3</f>
        <v>38100</v>
      </c>
      <c r="I37" s="21">
        <f>E37*H37</f>
        <v>64389</v>
      </c>
      <c r="J37" s="11"/>
      <c r="K37" s="11"/>
      <c r="L37" s="11"/>
      <c r="M37" s="11"/>
      <c r="N37" s="11"/>
      <c r="O37" s="11"/>
      <c r="P37" s="11"/>
      <c r="Q37" s="11"/>
      <c r="R37" s="11"/>
      <c r="S37" s="11"/>
      <c r="T37" s="11"/>
    </row>
    <row r="38" spans="1:20" s="12" customFormat="1" ht="37.5" customHeight="1">
      <c r="A38" s="36"/>
      <c r="B38" s="17" t="s">
        <v>59</v>
      </c>
      <c r="C38" s="34"/>
      <c r="D38" s="33"/>
      <c r="E38" s="23">
        <v>1.41</v>
      </c>
      <c r="F38" s="19" t="s">
        <v>26</v>
      </c>
      <c r="G38" s="11"/>
      <c r="H38" s="20">
        <f>1000*3</f>
        <v>3000</v>
      </c>
      <c r="I38" s="21">
        <f>E38*H38</f>
        <v>4230</v>
      </c>
      <c r="J38" s="11"/>
      <c r="K38" s="11"/>
      <c r="L38" s="11"/>
      <c r="M38" s="11"/>
      <c r="N38" s="11"/>
      <c r="O38" s="11"/>
      <c r="P38" s="11"/>
      <c r="Q38" s="11"/>
      <c r="R38" s="11"/>
      <c r="S38" s="11"/>
      <c r="T38" s="11"/>
    </row>
    <row r="39" spans="1:20" s="12" customFormat="1" ht="32.25" customHeight="1">
      <c r="A39" s="36"/>
      <c r="B39" s="17" t="s">
        <v>60</v>
      </c>
      <c r="C39" s="34"/>
      <c r="D39" s="33"/>
      <c r="E39" s="23">
        <v>1.69</v>
      </c>
      <c r="F39" s="19" t="s">
        <v>26</v>
      </c>
      <c r="G39" s="11"/>
      <c r="H39" s="20">
        <f>2300*3</f>
        <v>6900</v>
      </c>
      <c r="I39" s="21">
        <f>E39*H39</f>
        <v>11661</v>
      </c>
      <c r="J39" s="11"/>
      <c r="K39" s="11"/>
      <c r="L39" s="11"/>
      <c r="M39" s="11"/>
      <c r="N39" s="11"/>
      <c r="O39" s="11"/>
      <c r="P39" s="11"/>
      <c r="Q39" s="11"/>
      <c r="R39" s="11"/>
      <c r="S39" s="11"/>
      <c r="T39" s="11"/>
    </row>
    <row r="40" spans="1:20" s="12" customFormat="1" ht="32.25" customHeight="1">
      <c r="A40" s="37"/>
      <c r="B40" s="39" t="s">
        <v>4</v>
      </c>
      <c r="C40" s="40"/>
      <c r="D40" s="40"/>
      <c r="E40" s="40"/>
      <c r="F40" s="40"/>
      <c r="G40" s="40"/>
      <c r="H40" s="41"/>
      <c r="I40" s="21">
        <f>SUM(I36:I39)</f>
        <v>151132.5</v>
      </c>
      <c r="J40" s="11"/>
      <c r="K40" s="11"/>
      <c r="L40" s="11"/>
      <c r="M40" s="11"/>
      <c r="N40" s="11"/>
      <c r="O40" s="11"/>
      <c r="P40" s="11"/>
      <c r="Q40" s="11"/>
      <c r="R40" s="11"/>
      <c r="S40" s="11"/>
      <c r="T40" s="11"/>
    </row>
    <row r="41" spans="1:12" s="31" customFormat="1" ht="67.5" customHeight="1">
      <c r="A41" s="29"/>
      <c r="B41" s="49" t="s">
        <v>66</v>
      </c>
      <c r="C41" s="50"/>
      <c r="D41" s="50"/>
      <c r="E41" s="50"/>
      <c r="F41" s="50"/>
      <c r="G41" s="50"/>
      <c r="H41" s="50"/>
      <c r="I41" s="50"/>
      <c r="J41" s="50"/>
      <c r="K41" s="50"/>
      <c r="L41" s="50"/>
    </row>
    <row r="42" spans="1:12" s="31" customFormat="1" ht="75" customHeight="1">
      <c r="A42" s="29"/>
      <c r="B42" s="30"/>
      <c r="C42" s="30"/>
      <c r="D42" s="30"/>
      <c r="E42" s="48" t="s">
        <v>65</v>
      </c>
      <c r="F42" s="48"/>
      <c r="G42" s="48"/>
      <c r="H42" s="48"/>
      <c r="I42" s="48"/>
      <c r="J42" s="48"/>
      <c r="K42" s="48"/>
      <c r="L42" s="48"/>
    </row>
    <row r="43" spans="1:20" s="12" customFormat="1" ht="74.25" customHeight="1">
      <c r="A43" s="10">
        <v>8</v>
      </c>
      <c r="B43" s="26" t="s">
        <v>61</v>
      </c>
      <c r="C43" s="9" t="s">
        <v>12</v>
      </c>
      <c r="D43" s="15" t="s">
        <v>13</v>
      </c>
      <c r="E43" s="23">
        <v>0.84</v>
      </c>
      <c r="F43" s="19" t="s">
        <v>26</v>
      </c>
      <c r="G43" s="11"/>
      <c r="H43" s="20">
        <f>9300*3</f>
        <v>27900</v>
      </c>
      <c r="I43" s="21">
        <f>E43*H43</f>
        <v>23436</v>
      </c>
      <c r="J43" s="11"/>
      <c r="K43" s="11"/>
      <c r="L43" s="11"/>
      <c r="M43" s="11"/>
      <c r="N43" s="11"/>
      <c r="O43" s="11"/>
      <c r="P43" s="11"/>
      <c r="Q43" s="11"/>
      <c r="R43" s="11"/>
      <c r="S43" s="11"/>
      <c r="T43" s="11"/>
    </row>
    <row r="44" spans="1:12" s="31" customFormat="1" ht="67.5" customHeight="1">
      <c r="A44" s="29"/>
      <c r="B44" s="49" t="s">
        <v>66</v>
      </c>
      <c r="C44" s="50"/>
      <c r="D44" s="50"/>
      <c r="E44" s="50"/>
      <c r="F44" s="50"/>
      <c r="G44" s="50"/>
      <c r="H44" s="50"/>
      <c r="I44" s="50"/>
      <c r="J44" s="50"/>
      <c r="K44" s="50"/>
      <c r="L44" s="50"/>
    </row>
    <row r="45" spans="1:12" s="31" customFormat="1" ht="75" customHeight="1">
      <c r="A45" s="29"/>
      <c r="B45" s="30"/>
      <c r="C45" s="30"/>
      <c r="D45" s="30"/>
      <c r="E45" s="48" t="s">
        <v>65</v>
      </c>
      <c r="F45" s="48"/>
      <c r="G45" s="48"/>
      <c r="H45" s="48"/>
      <c r="I45" s="48"/>
      <c r="J45" s="48"/>
      <c r="K45" s="48"/>
      <c r="L45" s="48"/>
    </row>
    <row r="46" spans="1:20" s="12" customFormat="1" ht="73.5" customHeight="1">
      <c r="A46" s="10">
        <v>9</v>
      </c>
      <c r="B46" s="27" t="s">
        <v>62</v>
      </c>
      <c r="C46" s="9" t="s">
        <v>12</v>
      </c>
      <c r="D46" s="15" t="s">
        <v>14</v>
      </c>
      <c r="E46" s="23">
        <v>0.84</v>
      </c>
      <c r="F46" s="19" t="s">
        <v>26</v>
      </c>
      <c r="G46" s="11"/>
      <c r="H46" s="20">
        <f>89500*3</f>
        <v>268500</v>
      </c>
      <c r="I46" s="21">
        <f>E46*H46</f>
        <v>225540</v>
      </c>
      <c r="J46" s="11"/>
      <c r="K46" s="11"/>
      <c r="L46" s="11"/>
      <c r="M46" s="11"/>
      <c r="N46" s="11"/>
      <c r="O46" s="11"/>
      <c r="P46" s="11"/>
      <c r="Q46" s="11"/>
      <c r="R46" s="11"/>
      <c r="S46" s="11"/>
      <c r="T46" s="11"/>
    </row>
    <row r="47" spans="1:12" s="31" customFormat="1" ht="67.5" customHeight="1">
      <c r="A47" s="29"/>
      <c r="B47" s="49" t="s">
        <v>66</v>
      </c>
      <c r="C47" s="50"/>
      <c r="D47" s="50"/>
      <c r="E47" s="50"/>
      <c r="F47" s="50"/>
      <c r="G47" s="50"/>
      <c r="H47" s="50"/>
      <c r="I47" s="50"/>
      <c r="J47" s="50"/>
      <c r="K47" s="50"/>
      <c r="L47" s="50"/>
    </row>
    <row r="48" spans="1:12" s="31" customFormat="1" ht="75" customHeight="1">
      <c r="A48" s="29"/>
      <c r="B48" s="30"/>
      <c r="C48" s="30"/>
      <c r="D48" s="30"/>
      <c r="E48" s="48" t="s">
        <v>65</v>
      </c>
      <c r="F48" s="48"/>
      <c r="G48" s="48"/>
      <c r="H48" s="48"/>
      <c r="I48" s="48"/>
      <c r="J48" s="48"/>
      <c r="K48" s="48"/>
      <c r="L48" s="48"/>
    </row>
    <row r="49" spans="1:20" s="12" customFormat="1" ht="72" customHeight="1">
      <c r="A49" s="38">
        <v>10</v>
      </c>
      <c r="B49" s="17" t="s">
        <v>63</v>
      </c>
      <c r="C49" s="34" t="s">
        <v>12</v>
      </c>
      <c r="D49" s="32" t="s">
        <v>15</v>
      </c>
      <c r="E49" s="11"/>
      <c r="F49" s="11"/>
      <c r="G49" s="11"/>
      <c r="H49" s="11"/>
      <c r="I49" s="11"/>
      <c r="J49" s="11"/>
      <c r="K49" s="11"/>
      <c r="L49" s="11"/>
      <c r="M49" s="11"/>
      <c r="N49" s="11"/>
      <c r="O49" s="11"/>
      <c r="P49" s="11"/>
      <c r="Q49" s="11"/>
      <c r="R49" s="11"/>
      <c r="S49" s="11"/>
      <c r="T49" s="11"/>
    </row>
    <row r="50" spans="1:20" s="12" customFormat="1" ht="33.75" customHeight="1">
      <c r="A50" s="38"/>
      <c r="B50" s="28" t="s">
        <v>16</v>
      </c>
      <c r="C50" s="34"/>
      <c r="D50" s="32"/>
      <c r="E50" s="23">
        <v>0.28</v>
      </c>
      <c r="F50" s="19" t="s">
        <v>26</v>
      </c>
      <c r="G50" s="11"/>
      <c r="H50" s="20">
        <f>11000*3</f>
        <v>33000</v>
      </c>
      <c r="I50" s="21">
        <f>E50*H50</f>
        <v>9240</v>
      </c>
      <c r="J50" s="11"/>
      <c r="K50" s="11"/>
      <c r="L50" s="11"/>
      <c r="M50" s="11"/>
      <c r="N50" s="11"/>
      <c r="O50" s="11"/>
      <c r="P50" s="11"/>
      <c r="Q50" s="11"/>
      <c r="R50" s="11"/>
      <c r="S50" s="11"/>
      <c r="T50" s="11"/>
    </row>
    <row r="51" spans="1:20" s="12" customFormat="1" ht="34.5" customHeight="1">
      <c r="A51" s="38"/>
      <c r="B51" s="28" t="s">
        <v>17</v>
      </c>
      <c r="C51" s="34"/>
      <c r="D51" s="32"/>
      <c r="E51" s="23">
        <v>0.28</v>
      </c>
      <c r="F51" s="19" t="s">
        <v>26</v>
      </c>
      <c r="G51" s="11"/>
      <c r="H51" s="20">
        <f>33500*3</f>
        <v>100500</v>
      </c>
      <c r="I51" s="21">
        <f>E51*H51</f>
        <v>28140.000000000004</v>
      </c>
      <c r="J51" s="11"/>
      <c r="K51" s="11"/>
      <c r="L51" s="11"/>
      <c r="M51" s="11"/>
      <c r="N51" s="11"/>
      <c r="O51" s="11"/>
      <c r="P51" s="11"/>
      <c r="Q51" s="11"/>
      <c r="R51" s="11"/>
      <c r="S51" s="11"/>
      <c r="T51" s="11"/>
    </row>
    <row r="52" spans="1:20" s="12" customFormat="1" ht="35.25" customHeight="1">
      <c r="A52" s="38"/>
      <c r="B52" s="28" t="s">
        <v>18</v>
      </c>
      <c r="C52" s="34"/>
      <c r="D52" s="32"/>
      <c r="E52" s="23">
        <v>0.28</v>
      </c>
      <c r="F52" s="19" t="s">
        <v>26</v>
      </c>
      <c r="G52" s="11"/>
      <c r="H52" s="20">
        <f>34500*3</f>
        <v>103500</v>
      </c>
      <c r="I52" s="21">
        <f>E52*H52</f>
        <v>28980.000000000004</v>
      </c>
      <c r="J52" s="11"/>
      <c r="K52" s="11"/>
      <c r="L52" s="11"/>
      <c r="M52" s="11"/>
      <c r="N52" s="11"/>
      <c r="O52" s="11"/>
      <c r="P52" s="11"/>
      <c r="Q52" s="11"/>
      <c r="R52" s="11"/>
      <c r="S52" s="11"/>
      <c r="T52" s="11"/>
    </row>
    <row r="53" spans="1:20" s="12" customFormat="1" ht="30" customHeight="1">
      <c r="A53" s="38"/>
      <c r="B53" s="28" t="s">
        <v>19</v>
      </c>
      <c r="C53" s="34"/>
      <c r="D53" s="32"/>
      <c r="E53" s="23">
        <v>0.31</v>
      </c>
      <c r="F53" s="19" t="s">
        <v>26</v>
      </c>
      <c r="G53" s="11"/>
      <c r="H53" s="20">
        <f>10000*3</f>
        <v>30000</v>
      </c>
      <c r="I53" s="21">
        <f>E53*H53</f>
        <v>9300</v>
      </c>
      <c r="J53" s="11"/>
      <c r="K53" s="11"/>
      <c r="L53" s="11"/>
      <c r="M53" s="11"/>
      <c r="N53" s="11"/>
      <c r="O53" s="11"/>
      <c r="P53" s="11"/>
      <c r="Q53" s="11"/>
      <c r="R53" s="11"/>
      <c r="S53" s="11"/>
      <c r="T53" s="11"/>
    </row>
    <row r="54" spans="1:20" s="12" customFormat="1" ht="33.75" customHeight="1">
      <c r="A54" s="38"/>
      <c r="B54" s="39" t="s">
        <v>4</v>
      </c>
      <c r="C54" s="40"/>
      <c r="D54" s="40"/>
      <c r="E54" s="40"/>
      <c r="F54" s="40"/>
      <c r="G54" s="40"/>
      <c r="H54" s="41"/>
      <c r="I54" s="21">
        <f>SUM(I50:I53)</f>
        <v>75660</v>
      </c>
      <c r="J54" s="11"/>
      <c r="K54" s="11"/>
      <c r="L54" s="11"/>
      <c r="M54" s="11"/>
      <c r="N54" s="11"/>
      <c r="O54" s="11"/>
      <c r="P54" s="11"/>
      <c r="Q54" s="11"/>
      <c r="R54" s="11"/>
      <c r="S54" s="11"/>
      <c r="T54" s="11"/>
    </row>
    <row r="55" spans="1:12" s="31" customFormat="1" ht="67.5" customHeight="1">
      <c r="A55" s="29"/>
      <c r="B55" s="49" t="s">
        <v>66</v>
      </c>
      <c r="C55" s="50"/>
      <c r="D55" s="50"/>
      <c r="E55" s="50"/>
      <c r="F55" s="50"/>
      <c r="G55" s="50"/>
      <c r="H55" s="50"/>
      <c r="I55" s="50"/>
      <c r="J55" s="50"/>
      <c r="K55" s="50"/>
      <c r="L55" s="50"/>
    </row>
    <row r="56" spans="1:12" s="31" customFormat="1" ht="75" customHeight="1">
      <c r="A56" s="29"/>
      <c r="B56" s="30"/>
      <c r="C56" s="30"/>
      <c r="D56" s="30"/>
      <c r="E56" s="48" t="s">
        <v>65</v>
      </c>
      <c r="F56" s="48"/>
      <c r="G56" s="48"/>
      <c r="H56" s="48"/>
      <c r="I56" s="48"/>
      <c r="J56" s="48"/>
      <c r="K56" s="48"/>
      <c r="L56" s="48"/>
    </row>
    <row r="57" spans="1:20" s="12" customFormat="1" ht="92.25" customHeight="1">
      <c r="A57" s="10">
        <v>11</v>
      </c>
      <c r="B57" s="17" t="s">
        <v>64</v>
      </c>
      <c r="C57" s="11"/>
      <c r="D57" s="13"/>
      <c r="E57" s="23">
        <v>5</v>
      </c>
      <c r="F57" s="19" t="s">
        <v>27</v>
      </c>
      <c r="G57" s="11"/>
      <c r="H57" s="20">
        <f>400*3</f>
        <v>1200</v>
      </c>
      <c r="I57" s="21">
        <f>E57*H57</f>
        <v>6000</v>
      </c>
      <c r="J57" s="11"/>
      <c r="K57" s="11"/>
      <c r="L57" s="11"/>
      <c r="M57" s="11"/>
      <c r="N57" s="11"/>
      <c r="O57" s="11"/>
      <c r="P57" s="11"/>
      <c r="Q57" s="11"/>
      <c r="R57" s="11"/>
      <c r="S57" s="11"/>
      <c r="T57" s="11"/>
    </row>
    <row r="58" spans="1:12" s="31" customFormat="1" ht="67.5" customHeight="1">
      <c r="A58" s="29"/>
      <c r="B58" s="49" t="s">
        <v>66</v>
      </c>
      <c r="C58" s="50"/>
      <c r="D58" s="50"/>
      <c r="E58" s="50"/>
      <c r="F58" s="50"/>
      <c r="G58" s="50"/>
      <c r="H58" s="50"/>
      <c r="I58" s="50"/>
      <c r="J58" s="50"/>
      <c r="K58" s="50"/>
      <c r="L58" s="50"/>
    </row>
    <row r="59" spans="1:12" s="31" customFormat="1" ht="75" customHeight="1">
      <c r="A59" s="29"/>
      <c r="B59" s="30"/>
      <c r="C59" s="30"/>
      <c r="D59" s="30"/>
      <c r="E59" s="48" t="s">
        <v>65</v>
      </c>
      <c r="F59" s="48"/>
      <c r="G59" s="48"/>
      <c r="H59" s="48"/>
      <c r="I59" s="48"/>
      <c r="J59" s="48"/>
      <c r="K59" s="48"/>
      <c r="L59" s="48"/>
    </row>
    <row r="60" spans="1:9" ht="12.75">
      <c r="A60" s="5"/>
      <c r="B60" s="6"/>
      <c r="E60" s="1"/>
      <c r="F60" s="1"/>
      <c r="G60" s="1"/>
      <c r="H60" s="1"/>
      <c r="I60" s="1"/>
    </row>
    <row r="61" spans="1:9" ht="12.75">
      <c r="A61" s="5"/>
      <c r="B61" s="6"/>
      <c r="E61" s="1"/>
      <c r="F61" s="1"/>
      <c r="G61" s="1"/>
      <c r="H61" s="1"/>
      <c r="I61" s="1"/>
    </row>
    <row r="62" spans="1:9" ht="12.75">
      <c r="A62" s="5"/>
      <c r="B62" s="6"/>
      <c r="E62" s="1"/>
      <c r="F62" s="1"/>
      <c r="G62" s="1"/>
      <c r="H62" s="1"/>
      <c r="I62" s="1"/>
    </row>
    <row r="63" spans="1:9" ht="12.75">
      <c r="A63" s="5"/>
      <c r="B63" s="6"/>
      <c r="E63" s="1"/>
      <c r="F63" s="1"/>
      <c r="G63" s="1"/>
      <c r="H63" s="1"/>
      <c r="I63" s="1"/>
    </row>
    <row r="64" spans="1:9" ht="12.75">
      <c r="A64" s="5"/>
      <c r="B64" s="6"/>
      <c r="E64" s="1"/>
      <c r="F64" s="1"/>
      <c r="G64" s="1"/>
      <c r="H64" s="1"/>
      <c r="I64" s="1"/>
    </row>
    <row r="65" spans="1:9" ht="12.75">
      <c r="A65" s="5"/>
      <c r="B65" s="6"/>
      <c r="E65" s="1"/>
      <c r="F65" s="1"/>
      <c r="G65" s="1"/>
      <c r="H65" s="1"/>
      <c r="I65" s="1"/>
    </row>
    <row r="66" spans="1:9" ht="12.75">
      <c r="A66" s="5"/>
      <c r="B66" s="6"/>
      <c r="E66" s="1"/>
      <c r="F66" s="1"/>
      <c r="G66" s="1"/>
      <c r="H66" s="1"/>
      <c r="I66" s="1"/>
    </row>
    <row r="67" spans="1:9" ht="12.75">
      <c r="A67" s="5"/>
      <c r="B67" s="6"/>
      <c r="E67" s="1"/>
      <c r="F67" s="1"/>
      <c r="G67" s="1"/>
      <c r="H67" s="1"/>
      <c r="I67" s="1"/>
    </row>
    <row r="68" spans="1:9" ht="12.75">
      <c r="A68" s="5"/>
      <c r="B68" s="6"/>
      <c r="E68" s="1"/>
      <c r="F68" s="1"/>
      <c r="G68" s="1"/>
      <c r="H68" s="1"/>
      <c r="I68" s="1"/>
    </row>
    <row r="69" spans="1:9" ht="12.75">
      <c r="A69" s="5"/>
      <c r="B69" s="6"/>
      <c r="E69" s="1"/>
      <c r="F69" s="1"/>
      <c r="G69" s="1"/>
      <c r="H69" s="1"/>
      <c r="I69" s="1"/>
    </row>
    <row r="70" spans="1:9" ht="12.75">
      <c r="A70" s="5"/>
      <c r="B70" s="6"/>
      <c r="E70" s="1"/>
      <c r="F70" s="1"/>
      <c r="G70" s="1"/>
      <c r="H70" s="1"/>
      <c r="I70" s="1"/>
    </row>
    <row r="71" spans="1:9" ht="12.75">
      <c r="A71" s="5"/>
      <c r="B71" s="6"/>
      <c r="E71" s="1"/>
      <c r="F71" s="1"/>
      <c r="G71" s="1"/>
      <c r="H71" s="1"/>
      <c r="I71" s="1"/>
    </row>
    <row r="72" spans="1:9" ht="12.75">
      <c r="A72" s="5"/>
      <c r="B72" s="6"/>
      <c r="E72" s="1"/>
      <c r="F72" s="1"/>
      <c r="G72" s="1"/>
      <c r="H72" s="1"/>
      <c r="I72" s="1"/>
    </row>
    <row r="73" spans="1:9" ht="12.75">
      <c r="A73" s="5"/>
      <c r="B73" s="6"/>
      <c r="E73" s="1"/>
      <c r="F73" s="1"/>
      <c r="G73" s="1"/>
      <c r="H73" s="1"/>
      <c r="I73" s="1"/>
    </row>
    <row r="74" spans="1:9" ht="12.75">
      <c r="A74" s="5"/>
      <c r="B74" s="6"/>
      <c r="E74" s="1"/>
      <c r="F74" s="1"/>
      <c r="G74" s="1"/>
      <c r="H74" s="1"/>
      <c r="I74" s="1"/>
    </row>
    <row r="75" spans="1:9" ht="12.75">
      <c r="A75" s="5"/>
      <c r="B75" s="6"/>
      <c r="E75" s="1"/>
      <c r="F75" s="1"/>
      <c r="G75" s="1"/>
      <c r="H75" s="1"/>
      <c r="I75" s="1"/>
    </row>
    <row r="76" spans="1:9" ht="12.75">
      <c r="A76" s="5"/>
      <c r="B76" s="6"/>
      <c r="E76" s="1"/>
      <c r="F76" s="1"/>
      <c r="G76" s="1"/>
      <c r="H76" s="1"/>
      <c r="I76" s="1"/>
    </row>
    <row r="77" spans="1:9" ht="12.75">
      <c r="A77" s="5"/>
      <c r="B77" s="6"/>
      <c r="E77" s="1"/>
      <c r="F77" s="1"/>
      <c r="G77" s="1"/>
      <c r="H77" s="1"/>
      <c r="I77" s="1"/>
    </row>
    <row r="78" spans="1:9" ht="12.75">
      <c r="A78" s="5"/>
      <c r="B78" s="6"/>
      <c r="E78" s="1"/>
      <c r="F78" s="1"/>
      <c r="G78" s="1"/>
      <c r="H78" s="1"/>
      <c r="I78" s="1"/>
    </row>
    <row r="79" spans="1:9" ht="12.75">
      <c r="A79" s="5"/>
      <c r="B79" s="6"/>
      <c r="E79" s="1"/>
      <c r="F79" s="1"/>
      <c r="G79" s="1"/>
      <c r="H79" s="1"/>
      <c r="I79" s="1"/>
    </row>
    <row r="80" spans="1:9" ht="12.75">
      <c r="A80" s="5"/>
      <c r="B80" s="6"/>
      <c r="E80" s="1"/>
      <c r="F80" s="1"/>
      <c r="G80" s="1"/>
      <c r="H80" s="1"/>
      <c r="I80" s="1"/>
    </row>
    <row r="81" spans="1:9" ht="12.75">
      <c r="A81" s="5"/>
      <c r="B81" s="6"/>
      <c r="E81" s="1"/>
      <c r="F81" s="1"/>
      <c r="G81" s="1"/>
      <c r="H81" s="1"/>
      <c r="I81" s="1"/>
    </row>
    <row r="82" spans="1:9" ht="12.75">
      <c r="A82" s="5"/>
      <c r="B82" s="6"/>
      <c r="E82" s="1"/>
      <c r="F82" s="1"/>
      <c r="G82" s="1"/>
      <c r="H82" s="1"/>
      <c r="I82" s="1"/>
    </row>
    <row r="83" spans="1:9" ht="12.75">
      <c r="A83" s="5"/>
      <c r="B83" s="6"/>
      <c r="E83" s="1"/>
      <c r="F83" s="1"/>
      <c r="G83" s="1"/>
      <c r="H83" s="1"/>
      <c r="I83" s="1"/>
    </row>
    <row r="84" spans="1:9" ht="12.75">
      <c r="A84" s="5"/>
      <c r="B84" s="6"/>
      <c r="E84" s="1"/>
      <c r="F84" s="1"/>
      <c r="G84" s="1"/>
      <c r="H84" s="1"/>
      <c r="I84" s="1"/>
    </row>
    <row r="85" spans="1:9" ht="12.75">
      <c r="A85" s="5"/>
      <c r="B85" s="6"/>
      <c r="E85" s="1"/>
      <c r="F85" s="1"/>
      <c r="G85" s="1"/>
      <c r="H85" s="1"/>
      <c r="I85" s="1"/>
    </row>
    <row r="86" spans="1:9" ht="12.75">
      <c r="A86" s="5"/>
      <c r="B86" s="6"/>
      <c r="E86" s="1"/>
      <c r="F86" s="1"/>
      <c r="G86" s="1"/>
      <c r="H86" s="1"/>
      <c r="I86" s="1"/>
    </row>
    <row r="87" spans="1:9" ht="12.75">
      <c r="A87" s="5"/>
      <c r="B87" s="6"/>
      <c r="E87" s="1"/>
      <c r="F87" s="1"/>
      <c r="G87" s="1"/>
      <c r="H87" s="1"/>
      <c r="I87" s="1"/>
    </row>
    <row r="88" spans="1:9" ht="12.75">
      <c r="A88" s="5"/>
      <c r="B88" s="6"/>
      <c r="E88" s="1"/>
      <c r="F88" s="1"/>
      <c r="G88" s="1"/>
      <c r="H88" s="1"/>
      <c r="I88" s="1"/>
    </row>
    <row r="89" spans="1:9" ht="12.75">
      <c r="A89" s="5"/>
      <c r="B89" s="6"/>
      <c r="E89" s="1"/>
      <c r="F89" s="1"/>
      <c r="G89" s="1"/>
      <c r="H89" s="1"/>
      <c r="I89" s="1"/>
    </row>
    <row r="90" spans="1:9" ht="12.75">
      <c r="A90" s="5"/>
      <c r="B90" s="6"/>
      <c r="E90" s="1"/>
      <c r="F90" s="1"/>
      <c r="G90" s="1"/>
      <c r="H90" s="1"/>
      <c r="I90" s="1"/>
    </row>
    <row r="91" spans="1:9" ht="12.75">
      <c r="A91" s="5"/>
      <c r="B91" s="6"/>
      <c r="E91" s="1"/>
      <c r="F91" s="1"/>
      <c r="G91" s="1"/>
      <c r="H91" s="1"/>
      <c r="I91" s="1"/>
    </row>
    <row r="92" spans="1:9" ht="12.75">
      <c r="A92" s="5"/>
      <c r="B92" s="6"/>
      <c r="E92" s="1"/>
      <c r="F92" s="1"/>
      <c r="G92" s="1"/>
      <c r="H92" s="1"/>
      <c r="I92" s="1"/>
    </row>
    <row r="93" spans="1:9" ht="12.75">
      <c r="A93" s="5"/>
      <c r="B93" s="6"/>
      <c r="E93" s="1"/>
      <c r="F93" s="1"/>
      <c r="G93" s="1"/>
      <c r="H93" s="1"/>
      <c r="I93" s="1"/>
    </row>
    <row r="94" spans="1:9" ht="12.75">
      <c r="A94" s="5"/>
      <c r="B94" s="6"/>
      <c r="E94" s="1"/>
      <c r="F94" s="1"/>
      <c r="G94" s="1"/>
      <c r="H94" s="1"/>
      <c r="I94" s="1"/>
    </row>
    <row r="95" spans="1:9" ht="12.75">
      <c r="A95" s="5"/>
      <c r="B95" s="6"/>
      <c r="E95" s="1"/>
      <c r="F95" s="1"/>
      <c r="G95" s="1"/>
      <c r="H95" s="1"/>
      <c r="I95" s="1"/>
    </row>
    <row r="96" spans="1:9" ht="12.75">
      <c r="A96" s="5"/>
      <c r="B96" s="6"/>
      <c r="E96" s="1"/>
      <c r="F96" s="1"/>
      <c r="G96" s="1"/>
      <c r="H96" s="1"/>
      <c r="I96" s="1"/>
    </row>
    <row r="97" spans="1:9" ht="12.75">
      <c r="A97" s="5"/>
      <c r="B97" s="6"/>
      <c r="E97" s="1"/>
      <c r="F97" s="1"/>
      <c r="G97" s="1"/>
      <c r="H97" s="1"/>
      <c r="I97" s="1"/>
    </row>
    <row r="98" spans="1:9" ht="12.75">
      <c r="A98" s="5"/>
      <c r="B98" s="6"/>
      <c r="E98" s="1"/>
      <c r="F98" s="1"/>
      <c r="G98" s="1"/>
      <c r="H98" s="1"/>
      <c r="I98" s="1"/>
    </row>
    <row r="99" spans="1:9" ht="12.75">
      <c r="A99" s="5"/>
      <c r="B99" s="6"/>
      <c r="E99" s="1"/>
      <c r="F99" s="1"/>
      <c r="G99" s="1"/>
      <c r="H99" s="1"/>
      <c r="I99" s="1"/>
    </row>
    <row r="100" spans="1:9" ht="12.75">
      <c r="A100" s="5"/>
      <c r="B100" s="6"/>
      <c r="E100" s="1"/>
      <c r="F100" s="1"/>
      <c r="G100" s="1"/>
      <c r="H100" s="1"/>
      <c r="I100" s="1"/>
    </row>
    <row r="101" spans="1:9" ht="12.75">
      <c r="A101" s="5"/>
      <c r="B101" s="6"/>
      <c r="E101" s="1"/>
      <c r="F101" s="1"/>
      <c r="G101" s="1"/>
      <c r="H101" s="1"/>
      <c r="I101" s="1"/>
    </row>
    <row r="102" spans="1:9" ht="12.75">
      <c r="A102" s="5"/>
      <c r="B102" s="6"/>
      <c r="E102" s="1"/>
      <c r="F102" s="1"/>
      <c r="G102" s="1"/>
      <c r="H102" s="1"/>
      <c r="I102" s="1"/>
    </row>
    <row r="103" spans="1:9" ht="12.75">
      <c r="A103" s="5"/>
      <c r="B103" s="6"/>
      <c r="E103" s="1"/>
      <c r="F103" s="1"/>
      <c r="G103" s="1"/>
      <c r="H103" s="1"/>
      <c r="I103" s="1"/>
    </row>
    <row r="104" spans="1:9" ht="12.75">
      <c r="A104" s="5"/>
      <c r="B104" s="6"/>
      <c r="E104" s="1"/>
      <c r="F104" s="1"/>
      <c r="G104" s="1"/>
      <c r="H104" s="1"/>
      <c r="I104" s="1"/>
    </row>
    <row r="105" spans="1:9" ht="12.75">
      <c r="A105" s="5"/>
      <c r="B105" s="6"/>
      <c r="E105" s="1"/>
      <c r="F105" s="1"/>
      <c r="G105" s="1"/>
      <c r="H105" s="1"/>
      <c r="I105" s="1"/>
    </row>
    <row r="106" spans="1:9" ht="12.75">
      <c r="A106" s="5"/>
      <c r="B106" s="6"/>
      <c r="E106" s="1"/>
      <c r="F106" s="1"/>
      <c r="G106" s="1"/>
      <c r="H106" s="1"/>
      <c r="I106" s="1"/>
    </row>
    <row r="107" spans="1:9" ht="12.75">
      <c r="A107" s="5"/>
      <c r="B107" s="6"/>
      <c r="E107" s="1"/>
      <c r="F107" s="1"/>
      <c r="G107" s="1"/>
      <c r="H107" s="1"/>
      <c r="I107" s="1"/>
    </row>
    <row r="108" spans="1:9" ht="12.75">
      <c r="A108" s="5"/>
      <c r="B108" s="6"/>
      <c r="E108" s="1"/>
      <c r="F108" s="1"/>
      <c r="G108" s="1"/>
      <c r="H108" s="1"/>
      <c r="I108" s="1"/>
    </row>
    <row r="109" spans="1:9" ht="12.75">
      <c r="A109" s="5"/>
      <c r="B109" s="6"/>
      <c r="E109" s="1"/>
      <c r="F109" s="1"/>
      <c r="G109" s="1"/>
      <c r="H109" s="1"/>
      <c r="I109" s="1"/>
    </row>
    <row r="110" spans="1:9" ht="12.75">
      <c r="A110" s="5"/>
      <c r="B110" s="6"/>
      <c r="E110" s="1"/>
      <c r="F110" s="1"/>
      <c r="G110" s="1"/>
      <c r="H110" s="1"/>
      <c r="I110" s="1"/>
    </row>
    <row r="111" spans="1:9" ht="12.75">
      <c r="A111" s="5"/>
      <c r="B111" s="6"/>
      <c r="E111" s="1"/>
      <c r="F111" s="1"/>
      <c r="G111" s="1"/>
      <c r="H111" s="1"/>
      <c r="I111" s="1"/>
    </row>
    <row r="112" spans="1:9" ht="12.75">
      <c r="A112" s="5"/>
      <c r="B112" s="6"/>
      <c r="E112" s="1"/>
      <c r="F112" s="1"/>
      <c r="G112" s="1"/>
      <c r="H112" s="1"/>
      <c r="I112" s="1"/>
    </row>
    <row r="113" spans="1:9" ht="12.75">
      <c r="A113" s="5"/>
      <c r="B113" s="6"/>
      <c r="E113" s="1"/>
      <c r="F113" s="1"/>
      <c r="G113" s="1"/>
      <c r="H113" s="1"/>
      <c r="I113" s="1"/>
    </row>
    <row r="114" spans="1:9" ht="12.75">
      <c r="A114" s="5"/>
      <c r="B114" s="6"/>
      <c r="E114" s="1"/>
      <c r="F114" s="1"/>
      <c r="G114" s="1"/>
      <c r="H114" s="1"/>
      <c r="I114" s="1"/>
    </row>
    <row r="115" spans="1:9" ht="12.75">
      <c r="A115" s="5"/>
      <c r="B115" s="6"/>
      <c r="E115" s="1"/>
      <c r="F115" s="1"/>
      <c r="G115" s="1"/>
      <c r="H115" s="1"/>
      <c r="I115" s="1"/>
    </row>
    <row r="116" spans="1:9" ht="12.75">
      <c r="A116" s="5"/>
      <c r="B116" s="6"/>
      <c r="E116" s="1"/>
      <c r="F116" s="1"/>
      <c r="G116" s="1"/>
      <c r="H116" s="1"/>
      <c r="I116" s="1"/>
    </row>
    <row r="117" spans="1:9" ht="12.75">
      <c r="A117" s="5"/>
      <c r="B117" s="6"/>
      <c r="E117" s="1"/>
      <c r="F117" s="1"/>
      <c r="G117" s="1"/>
      <c r="H117" s="1"/>
      <c r="I117" s="1"/>
    </row>
    <row r="118" spans="1:9" ht="12.75">
      <c r="A118" s="5"/>
      <c r="B118" s="6"/>
      <c r="E118" s="1"/>
      <c r="F118" s="1"/>
      <c r="G118" s="1"/>
      <c r="H118" s="1"/>
      <c r="I118" s="1"/>
    </row>
    <row r="119" spans="1:9" ht="12.75">
      <c r="A119" s="5"/>
      <c r="B119" s="6"/>
      <c r="E119" s="1"/>
      <c r="F119" s="1"/>
      <c r="G119" s="1"/>
      <c r="H119" s="1"/>
      <c r="I119" s="1"/>
    </row>
    <row r="120" spans="1:9" ht="12.75">
      <c r="A120" s="5"/>
      <c r="B120" s="6"/>
      <c r="E120" s="1"/>
      <c r="F120" s="1"/>
      <c r="G120" s="1"/>
      <c r="H120" s="1"/>
      <c r="I120" s="1"/>
    </row>
    <row r="121" spans="1:9" ht="12.75">
      <c r="A121" s="5"/>
      <c r="B121" s="6"/>
      <c r="E121" s="1"/>
      <c r="F121" s="1"/>
      <c r="G121" s="1"/>
      <c r="H121" s="1"/>
      <c r="I121" s="1"/>
    </row>
    <row r="122" spans="1:9" ht="12.75">
      <c r="A122" s="5"/>
      <c r="B122" s="6"/>
      <c r="E122" s="1"/>
      <c r="F122" s="1"/>
      <c r="G122" s="1"/>
      <c r="H122" s="1"/>
      <c r="I122" s="1"/>
    </row>
    <row r="123" spans="1:9" ht="12.75">
      <c r="A123" s="5"/>
      <c r="B123" s="6"/>
      <c r="E123" s="1"/>
      <c r="F123" s="1"/>
      <c r="G123" s="1"/>
      <c r="H123" s="1"/>
      <c r="I123" s="1"/>
    </row>
    <row r="124" spans="1:9" ht="12.75">
      <c r="A124" s="5"/>
      <c r="B124" s="6"/>
      <c r="E124" s="1"/>
      <c r="F124" s="1"/>
      <c r="G124" s="1"/>
      <c r="H124" s="1"/>
      <c r="I124" s="1"/>
    </row>
    <row r="125" spans="1:9" ht="12.75">
      <c r="A125" s="5"/>
      <c r="B125" s="6"/>
      <c r="E125" s="1"/>
      <c r="F125" s="1"/>
      <c r="G125" s="1"/>
      <c r="H125" s="1"/>
      <c r="I125" s="1"/>
    </row>
    <row r="126" spans="1:9" ht="12.75">
      <c r="A126" s="5"/>
      <c r="B126" s="6"/>
      <c r="E126" s="1"/>
      <c r="F126" s="1"/>
      <c r="G126" s="1"/>
      <c r="H126" s="1"/>
      <c r="I126" s="1"/>
    </row>
    <row r="127" spans="1:9" ht="12.75">
      <c r="A127" s="5"/>
      <c r="B127" s="6"/>
      <c r="E127" s="1"/>
      <c r="F127" s="1"/>
      <c r="G127" s="1"/>
      <c r="H127" s="1"/>
      <c r="I127" s="1"/>
    </row>
    <row r="128" spans="1:9" ht="12.75">
      <c r="A128" s="5"/>
      <c r="B128" s="6"/>
      <c r="E128" s="1"/>
      <c r="F128" s="1"/>
      <c r="G128" s="1"/>
      <c r="H128" s="1"/>
      <c r="I128" s="1"/>
    </row>
    <row r="129" spans="1:9" ht="12.75">
      <c r="A129" s="5"/>
      <c r="B129" s="6"/>
      <c r="E129" s="1"/>
      <c r="F129" s="1"/>
      <c r="G129" s="1"/>
      <c r="H129" s="1"/>
      <c r="I129" s="1"/>
    </row>
    <row r="130" spans="1:9" ht="12.75">
      <c r="A130" s="5"/>
      <c r="B130" s="6"/>
      <c r="E130" s="1"/>
      <c r="F130" s="1"/>
      <c r="G130" s="1"/>
      <c r="H130" s="1"/>
      <c r="I130" s="1"/>
    </row>
    <row r="131" spans="1:9" ht="12.75">
      <c r="A131" s="5"/>
      <c r="B131" s="6"/>
      <c r="E131" s="1"/>
      <c r="F131" s="1"/>
      <c r="G131" s="1"/>
      <c r="H131" s="1"/>
      <c r="I131" s="1"/>
    </row>
    <row r="132" spans="1:9" ht="12.75">
      <c r="A132" s="5"/>
      <c r="B132" s="6"/>
      <c r="E132" s="1"/>
      <c r="F132" s="1"/>
      <c r="G132" s="1"/>
      <c r="H132" s="1"/>
      <c r="I132" s="1"/>
    </row>
    <row r="133" spans="1:9" ht="12.75">
      <c r="A133" s="5"/>
      <c r="B133" s="6"/>
      <c r="E133" s="1"/>
      <c r="F133" s="1"/>
      <c r="G133" s="1"/>
      <c r="H133" s="1"/>
      <c r="I133" s="1"/>
    </row>
    <row r="134" spans="1:9" ht="12.75">
      <c r="A134" s="5"/>
      <c r="B134" s="6"/>
      <c r="E134" s="1"/>
      <c r="F134" s="1"/>
      <c r="G134" s="1"/>
      <c r="H134" s="1"/>
      <c r="I134" s="1"/>
    </row>
    <row r="135" spans="1:9" ht="12.75">
      <c r="A135" s="5"/>
      <c r="B135" s="6"/>
      <c r="E135" s="1"/>
      <c r="F135" s="1"/>
      <c r="G135" s="1"/>
      <c r="H135" s="1"/>
      <c r="I135" s="1"/>
    </row>
    <row r="136" spans="1:9" ht="12.75">
      <c r="A136" s="5"/>
      <c r="B136" s="6"/>
      <c r="E136" s="1"/>
      <c r="F136" s="1"/>
      <c r="G136" s="1"/>
      <c r="H136" s="1"/>
      <c r="I136" s="1"/>
    </row>
    <row r="137" spans="1:9" ht="12.75">
      <c r="A137" s="5"/>
      <c r="B137" s="6"/>
      <c r="E137" s="1"/>
      <c r="F137" s="1"/>
      <c r="G137" s="1"/>
      <c r="H137" s="1"/>
      <c r="I137" s="1"/>
    </row>
    <row r="138" spans="1:9" ht="12.75">
      <c r="A138" s="5"/>
      <c r="B138" s="6"/>
      <c r="E138" s="1"/>
      <c r="F138" s="1"/>
      <c r="G138" s="1"/>
      <c r="H138" s="1"/>
      <c r="I138" s="1"/>
    </row>
    <row r="139" spans="1:9" ht="12.75">
      <c r="A139" s="5"/>
      <c r="B139" s="6"/>
      <c r="E139" s="1"/>
      <c r="F139" s="1"/>
      <c r="G139" s="1"/>
      <c r="H139" s="1"/>
      <c r="I139" s="1"/>
    </row>
    <row r="140" spans="1:9" ht="12.75">
      <c r="A140" s="5"/>
      <c r="B140" s="6"/>
      <c r="E140" s="1"/>
      <c r="F140" s="1"/>
      <c r="G140" s="1"/>
      <c r="H140" s="1"/>
      <c r="I140" s="1"/>
    </row>
    <row r="141" spans="1:9" ht="12.75">
      <c r="A141" s="5"/>
      <c r="B141" s="6"/>
      <c r="E141" s="1"/>
      <c r="F141" s="1"/>
      <c r="G141" s="1"/>
      <c r="H141" s="1"/>
      <c r="I141" s="1"/>
    </row>
    <row r="142" spans="1:9" ht="12.75">
      <c r="A142" s="5"/>
      <c r="B142" s="6"/>
      <c r="E142" s="1"/>
      <c r="F142" s="1"/>
      <c r="G142" s="1"/>
      <c r="H142" s="1"/>
      <c r="I142" s="1"/>
    </row>
    <row r="143" spans="1:9" ht="12.75">
      <c r="A143" s="5"/>
      <c r="B143" s="6"/>
      <c r="E143" s="1"/>
      <c r="F143" s="1"/>
      <c r="G143" s="1"/>
      <c r="H143" s="1"/>
      <c r="I143" s="1"/>
    </row>
    <row r="144" spans="1:9" ht="12.75">
      <c r="A144" s="5"/>
      <c r="B144" s="6"/>
      <c r="E144" s="1"/>
      <c r="F144" s="1"/>
      <c r="G144" s="1"/>
      <c r="H144" s="1"/>
      <c r="I144" s="1"/>
    </row>
    <row r="145" spans="1:9" ht="12.75">
      <c r="A145" s="5"/>
      <c r="B145" s="6"/>
      <c r="E145" s="1"/>
      <c r="F145" s="1"/>
      <c r="G145" s="1"/>
      <c r="H145" s="1"/>
      <c r="I145" s="1"/>
    </row>
    <row r="146" spans="1:9" ht="12.75">
      <c r="A146" s="5"/>
      <c r="B146" s="6"/>
      <c r="E146" s="1"/>
      <c r="F146" s="1"/>
      <c r="G146" s="1"/>
      <c r="H146" s="1"/>
      <c r="I146" s="1"/>
    </row>
    <row r="147" spans="1:9" ht="12.75">
      <c r="A147" s="5"/>
      <c r="B147" s="6"/>
      <c r="E147" s="1"/>
      <c r="F147" s="1"/>
      <c r="G147" s="1"/>
      <c r="H147" s="1"/>
      <c r="I147" s="1"/>
    </row>
    <row r="148" spans="1:9" ht="12.75">
      <c r="A148" s="5"/>
      <c r="B148" s="6"/>
      <c r="E148" s="1"/>
      <c r="F148" s="1"/>
      <c r="G148" s="1"/>
      <c r="H148" s="1"/>
      <c r="I148" s="1"/>
    </row>
    <row r="149" spans="1:9" ht="12.75">
      <c r="A149" s="5"/>
      <c r="B149" s="6"/>
      <c r="E149" s="1"/>
      <c r="F149" s="1"/>
      <c r="G149" s="1"/>
      <c r="H149" s="1"/>
      <c r="I149" s="1"/>
    </row>
    <row r="150" spans="1:9" ht="12.75">
      <c r="A150" s="5"/>
      <c r="B150" s="6"/>
      <c r="E150" s="1"/>
      <c r="F150" s="1"/>
      <c r="G150" s="1"/>
      <c r="H150" s="1"/>
      <c r="I150" s="1"/>
    </row>
    <row r="151" spans="1:9" ht="12.75">
      <c r="A151" s="5"/>
      <c r="B151" s="6"/>
      <c r="E151" s="1"/>
      <c r="F151" s="1"/>
      <c r="G151" s="1"/>
      <c r="H151" s="1"/>
      <c r="I151" s="1"/>
    </row>
    <row r="152" spans="1:9" ht="12.75">
      <c r="A152" s="5"/>
      <c r="B152" s="6"/>
      <c r="E152" s="1"/>
      <c r="F152" s="1"/>
      <c r="G152" s="1"/>
      <c r="H152" s="1"/>
      <c r="I152" s="1"/>
    </row>
    <row r="153" spans="1:9" ht="12.75">
      <c r="A153" s="5"/>
      <c r="B153" s="6"/>
      <c r="E153" s="1"/>
      <c r="F153" s="1"/>
      <c r="G153" s="1"/>
      <c r="H153" s="1"/>
      <c r="I153" s="1"/>
    </row>
    <row r="154" spans="1:9" ht="12.75">
      <c r="A154" s="5"/>
      <c r="B154" s="6"/>
      <c r="E154" s="1"/>
      <c r="F154" s="1"/>
      <c r="G154" s="1"/>
      <c r="H154" s="1"/>
      <c r="I154" s="1"/>
    </row>
    <row r="155" spans="1:9" ht="12.75">
      <c r="A155" s="5"/>
      <c r="B155" s="6"/>
      <c r="E155" s="1"/>
      <c r="F155" s="1"/>
      <c r="G155" s="1"/>
      <c r="H155" s="1"/>
      <c r="I155" s="1"/>
    </row>
    <row r="156" spans="1:9" ht="12.75">
      <c r="A156" s="5"/>
      <c r="B156" s="6"/>
      <c r="E156" s="1"/>
      <c r="F156" s="1"/>
      <c r="G156" s="1"/>
      <c r="H156" s="1"/>
      <c r="I156" s="1"/>
    </row>
    <row r="157" spans="1:9" ht="12.75">
      <c r="A157" s="5"/>
      <c r="B157" s="6"/>
      <c r="E157" s="1"/>
      <c r="F157" s="1"/>
      <c r="G157" s="1"/>
      <c r="H157" s="1"/>
      <c r="I157" s="1"/>
    </row>
    <row r="158" spans="1:9" ht="12.75">
      <c r="A158" s="5"/>
      <c r="B158" s="6"/>
      <c r="E158" s="1"/>
      <c r="F158" s="1"/>
      <c r="G158" s="1"/>
      <c r="H158" s="1"/>
      <c r="I158" s="1"/>
    </row>
    <row r="159" spans="1:9" ht="12.75">
      <c r="A159" s="5"/>
      <c r="B159" s="6"/>
      <c r="E159" s="1"/>
      <c r="F159" s="1"/>
      <c r="G159" s="1"/>
      <c r="H159" s="1"/>
      <c r="I159" s="1"/>
    </row>
    <row r="160" spans="1:9" ht="12.75">
      <c r="A160" s="5"/>
      <c r="B160" s="6"/>
      <c r="E160" s="1"/>
      <c r="F160" s="1"/>
      <c r="G160" s="1"/>
      <c r="H160" s="1"/>
      <c r="I160" s="1"/>
    </row>
    <row r="161" spans="1:9" ht="12.75">
      <c r="A161" s="5"/>
      <c r="B161" s="6"/>
      <c r="E161" s="1"/>
      <c r="F161" s="1"/>
      <c r="G161" s="1"/>
      <c r="H161" s="1"/>
      <c r="I161" s="1"/>
    </row>
    <row r="162" spans="1:2" ht="12.75">
      <c r="A162" s="5"/>
      <c r="B162" s="6"/>
    </row>
    <row r="163" spans="1:2" ht="12.75">
      <c r="A163" s="5"/>
      <c r="B163" s="6"/>
    </row>
    <row r="164" spans="1:2" ht="12.75">
      <c r="A164" s="5"/>
      <c r="B164" s="6"/>
    </row>
    <row r="165" spans="1:2" ht="12.75">
      <c r="A165" s="5"/>
      <c r="B165" s="6"/>
    </row>
    <row r="166" spans="1:2" ht="12.75">
      <c r="A166" s="5"/>
      <c r="B166" s="6"/>
    </row>
    <row r="167" spans="1:2" ht="12.75">
      <c r="A167" s="5"/>
      <c r="B167" s="6"/>
    </row>
    <row r="168" spans="1:2" ht="12.75">
      <c r="A168" s="5"/>
      <c r="B168" s="6"/>
    </row>
    <row r="169" spans="1:2" ht="12.75">
      <c r="A169" s="5"/>
      <c r="B169" s="6"/>
    </row>
    <row r="170" spans="1:2" ht="12.75">
      <c r="A170" s="5"/>
      <c r="B170" s="6"/>
    </row>
    <row r="171" spans="1:2" ht="12.75">
      <c r="A171" s="5"/>
      <c r="B171" s="6"/>
    </row>
    <row r="172" spans="1:2" ht="12.75">
      <c r="A172" s="5"/>
      <c r="B172" s="6"/>
    </row>
    <row r="173" spans="1:2" ht="12.75">
      <c r="A173" s="5"/>
      <c r="B173" s="6"/>
    </row>
    <row r="174" spans="1:2" ht="12.75">
      <c r="A174" s="5"/>
      <c r="B174" s="6"/>
    </row>
    <row r="175" spans="1:2" ht="12.75">
      <c r="A175" s="5"/>
      <c r="B175" s="6"/>
    </row>
    <row r="176" spans="1:2" ht="12.75">
      <c r="A176" s="5"/>
      <c r="B176" s="6"/>
    </row>
    <row r="177" spans="1:2" ht="12.75">
      <c r="A177" s="5"/>
      <c r="B177" s="6"/>
    </row>
    <row r="178" spans="1:2" ht="12.75">
      <c r="A178" s="5"/>
      <c r="B178" s="6"/>
    </row>
    <row r="179" spans="1:2" ht="12.75">
      <c r="A179" s="5"/>
      <c r="B179" s="6"/>
    </row>
    <row r="180" spans="1:2" ht="12.75">
      <c r="A180" s="5"/>
      <c r="B180" s="6"/>
    </row>
    <row r="181" spans="1:2" ht="12.75">
      <c r="A181" s="5"/>
      <c r="B181" s="6"/>
    </row>
    <row r="182" spans="1:2" ht="12.75">
      <c r="A182" s="5"/>
      <c r="B182" s="6"/>
    </row>
    <row r="183" spans="1:2" ht="12.75">
      <c r="A183" s="5"/>
      <c r="B183" s="6"/>
    </row>
    <row r="184" spans="1:2" ht="12.75">
      <c r="A184" s="5"/>
      <c r="B184" s="6"/>
    </row>
    <row r="185" spans="1:2" ht="12.75">
      <c r="A185" s="5"/>
      <c r="B185" s="6"/>
    </row>
    <row r="186" spans="1:2" ht="12.75">
      <c r="A186" s="5"/>
      <c r="B186" s="6"/>
    </row>
    <row r="187" spans="1:2" ht="12.75">
      <c r="A187" s="5"/>
      <c r="B187" s="6"/>
    </row>
    <row r="188" spans="1:2" ht="12.75">
      <c r="A188" s="5"/>
      <c r="B188" s="6"/>
    </row>
    <row r="189" spans="1:2" ht="12.75">
      <c r="A189" s="5"/>
      <c r="B189" s="6"/>
    </row>
    <row r="190" spans="1:2" ht="12.75">
      <c r="A190" s="5"/>
      <c r="B190" s="6"/>
    </row>
    <row r="191" spans="1:2" ht="12.75">
      <c r="A191" s="5"/>
      <c r="B191" s="6"/>
    </row>
    <row r="192" spans="1:2" ht="12.75">
      <c r="A192" s="5"/>
      <c r="B192" s="6"/>
    </row>
    <row r="193" spans="1:2" ht="12.75">
      <c r="A193" s="5"/>
      <c r="B193" s="6"/>
    </row>
    <row r="194" spans="1:2" ht="12.75">
      <c r="A194" s="5"/>
      <c r="B194" s="6"/>
    </row>
    <row r="195" spans="1:2" ht="12.75">
      <c r="A195" s="5"/>
      <c r="B195" s="6"/>
    </row>
    <row r="196" spans="1:2" ht="12.75">
      <c r="A196" s="5"/>
      <c r="B196" s="6"/>
    </row>
    <row r="197" spans="1:2" ht="12.75">
      <c r="A197" s="5"/>
      <c r="B197" s="6"/>
    </row>
    <row r="198" spans="1:2" ht="12.75">
      <c r="A198" s="5"/>
      <c r="B198" s="6"/>
    </row>
    <row r="199" spans="1:2" ht="12.75">
      <c r="A199" s="5"/>
      <c r="B199" s="6"/>
    </row>
    <row r="200" spans="1:2" ht="12.75">
      <c r="A200" s="5"/>
      <c r="B200" s="6"/>
    </row>
    <row r="201" spans="1:2" ht="12.75">
      <c r="A201" s="5"/>
      <c r="B201" s="6"/>
    </row>
    <row r="202" spans="1:2" ht="12.75">
      <c r="A202" s="5"/>
      <c r="B202" s="6"/>
    </row>
    <row r="203" spans="1:2" ht="12.75">
      <c r="A203" s="5"/>
      <c r="B203" s="6"/>
    </row>
    <row r="204" spans="1:2" ht="12.75">
      <c r="A204" s="5"/>
      <c r="B204" s="6"/>
    </row>
    <row r="205" spans="1:2" ht="12.75">
      <c r="A205" s="5"/>
      <c r="B205" s="6"/>
    </row>
    <row r="206" spans="1:2" ht="12.75">
      <c r="A206" s="5"/>
      <c r="B206" s="6"/>
    </row>
    <row r="207" spans="1:2" ht="12.75">
      <c r="A207" s="5"/>
      <c r="B207" s="6"/>
    </row>
    <row r="208" spans="1:2" ht="12.75">
      <c r="A208" s="5"/>
      <c r="B208" s="6"/>
    </row>
    <row r="209" spans="1:2" ht="12.75">
      <c r="A209" s="5"/>
      <c r="B209" s="6"/>
    </row>
    <row r="210" spans="1:2" ht="12.75">
      <c r="A210" s="5"/>
      <c r="B210" s="6"/>
    </row>
    <row r="211" spans="1:2" ht="12.75">
      <c r="A211" s="5"/>
      <c r="B211" s="6"/>
    </row>
    <row r="212" spans="1:2" ht="12.75">
      <c r="A212" s="5"/>
      <c r="B212" s="6"/>
    </row>
    <row r="213" spans="1:2" ht="12.75">
      <c r="A213" s="5"/>
      <c r="B213" s="6"/>
    </row>
    <row r="214" spans="1:2" ht="12.75">
      <c r="A214" s="5"/>
      <c r="B214" s="6"/>
    </row>
    <row r="215" spans="1:2" ht="12.75">
      <c r="A215" s="5"/>
      <c r="B215" s="6"/>
    </row>
    <row r="216" spans="1:2" ht="12.75">
      <c r="A216" s="5"/>
      <c r="B216" s="6"/>
    </row>
    <row r="217" spans="1:2" ht="12.75">
      <c r="A217" s="5"/>
      <c r="B217" s="6"/>
    </row>
    <row r="218" spans="1:2" ht="12.75">
      <c r="A218" s="5"/>
      <c r="B218" s="6"/>
    </row>
    <row r="219" spans="1:2" ht="12.75">
      <c r="A219" s="5"/>
      <c r="B219" s="6"/>
    </row>
    <row r="220" spans="1:2" ht="12.75">
      <c r="A220" s="5"/>
      <c r="B220" s="6"/>
    </row>
    <row r="221" spans="1:2" ht="12.75">
      <c r="A221" s="5"/>
      <c r="B221" s="6"/>
    </row>
    <row r="222" spans="1:2" ht="12.75">
      <c r="A222" s="5"/>
      <c r="B222" s="6"/>
    </row>
    <row r="223" spans="1:2" ht="12.75">
      <c r="A223" s="5"/>
      <c r="B223" s="6"/>
    </row>
    <row r="224" spans="1:2" ht="12.75">
      <c r="A224" s="5"/>
      <c r="B224" s="6"/>
    </row>
    <row r="225" spans="1:2" ht="12.75">
      <c r="A225" s="5"/>
      <c r="B225" s="6"/>
    </row>
    <row r="226" spans="1:2" ht="12.75">
      <c r="A226" s="5"/>
      <c r="B226" s="6"/>
    </row>
    <row r="227" spans="1:2" ht="12.75">
      <c r="A227" s="5"/>
      <c r="B227" s="6"/>
    </row>
    <row r="228" spans="1:2" ht="12.75">
      <c r="A228" s="5"/>
      <c r="B228" s="6"/>
    </row>
    <row r="229" spans="1:2" ht="12.75">
      <c r="A229" s="5"/>
      <c r="B229" s="6"/>
    </row>
    <row r="230" spans="1:2" ht="12.75">
      <c r="A230" s="5"/>
      <c r="B230" s="6"/>
    </row>
    <row r="231" spans="1:2" ht="12.75">
      <c r="A231" s="5"/>
      <c r="B231" s="6"/>
    </row>
    <row r="232" spans="1:2" ht="12.75">
      <c r="A232" s="5"/>
      <c r="B232" s="6"/>
    </row>
    <row r="233" spans="1:2" ht="12.75">
      <c r="A233" s="5"/>
      <c r="B233" s="6"/>
    </row>
    <row r="234" spans="1:2" ht="12.75">
      <c r="A234" s="5"/>
      <c r="B234" s="6"/>
    </row>
    <row r="235" spans="1:2" ht="12.75">
      <c r="A235" s="5"/>
      <c r="B235" s="6"/>
    </row>
    <row r="236" spans="1:2" ht="12.75">
      <c r="A236" s="5"/>
      <c r="B236" s="6"/>
    </row>
    <row r="237" spans="1:2" ht="12.75">
      <c r="A237" s="5"/>
      <c r="B237" s="6"/>
    </row>
    <row r="238" spans="1:2" ht="12.75">
      <c r="A238" s="5"/>
      <c r="B238" s="6"/>
    </row>
    <row r="239" spans="1:2" ht="12.75">
      <c r="A239" s="5"/>
      <c r="B239" s="6"/>
    </row>
    <row r="240" spans="1:2" ht="12.75">
      <c r="A240" s="5"/>
      <c r="B240" s="6"/>
    </row>
    <row r="241" spans="1:2" ht="12.75">
      <c r="A241" s="5"/>
      <c r="B241" s="6"/>
    </row>
    <row r="242" spans="1:2" ht="12.75">
      <c r="A242" s="5"/>
      <c r="B242" s="6"/>
    </row>
    <row r="243" spans="1:2" ht="12.75">
      <c r="A243" s="5"/>
      <c r="B243" s="6"/>
    </row>
    <row r="244" spans="1:2" ht="12.75">
      <c r="A244" s="5"/>
      <c r="B244" s="6"/>
    </row>
    <row r="245" spans="1:2" ht="12.75">
      <c r="A245" s="5"/>
      <c r="B245" s="6"/>
    </row>
    <row r="246" spans="1:2" ht="12.75">
      <c r="A246" s="5"/>
      <c r="B246" s="6"/>
    </row>
    <row r="247" spans="1:2" ht="12.75">
      <c r="A247" s="5"/>
      <c r="B247" s="6"/>
    </row>
    <row r="248" spans="1:2" ht="12.75">
      <c r="A248" s="5"/>
      <c r="B248" s="6"/>
    </row>
    <row r="249" spans="1:2" ht="12.75">
      <c r="A249" s="5"/>
      <c r="B249" s="6"/>
    </row>
    <row r="250" spans="1:2" ht="12.75">
      <c r="A250" s="5"/>
      <c r="B250" s="6"/>
    </row>
    <row r="251" spans="1:2" ht="12.75">
      <c r="A251" s="5"/>
      <c r="B251" s="6"/>
    </row>
    <row r="252" spans="1:2" ht="12.75">
      <c r="A252" s="5"/>
      <c r="B252" s="6"/>
    </row>
    <row r="253" spans="1:2" ht="12.75">
      <c r="A253" s="5"/>
      <c r="B253" s="6"/>
    </row>
    <row r="254" spans="1:2" ht="12.75">
      <c r="A254" s="5"/>
      <c r="B254" s="6"/>
    </row>
    <row r="255" spans="1:2" ht="12.75">
      <c r="A255" s="5"/>
      <c r="B255" s="6"/>
    </row>
    <row r="256" spans="1:2" ht="12.75">
      <c r="A256" s="5"/>
      <c r="B256" s="6"/>
    </row>
    <row r="257" spans="1:2" ht="12.75">
      <c r="A257" s="5"/>
      <c r="B257" s="6"/>
    </row>
    <row r="258" spans="1:2" ht="12.75">
      <c r="A258" s="5"/>
      <c r="B258" s="6"/>
    </row>
    <row r="259" spans="1:2" ht="12.75">
      <c r="A259" s="5"/>
      <c r="B259" s="6"/>
    </row>
    <row r="260" spans="1:2" ht="12.75">
      <c r="A260" s="5"/>
      <c r="B260" s="6"/>
    </row>
    <row r="261" spans="1:2" ht="12.75">
      <c r="A261" s="5"/>
      <c r="B261" s="6"/>
    </row>
    <row r="262" spans="1:2" ht="12.75">
      <c r="A262" s="5"/>
      <c r="B262" s="6"/>
    </row>
    <row r="263" spans="1:2" ht="12.75">
      <c r="A263" s="5"/>
      <c r="B263" s="6"/>
    </row>
    <row r="264" spans="1:2" ht="12.75">
      <c r="A264" s="5"/>
      <c r="B264" s="6"/>
    </row>
    <row r="265" spans="1:2" ht="12.75">
      <c r="A265" s="5"/>
      <c r="B265" s="6"/>
    </row>
    <row r="266" spans="1:2" ht="12.75">
      <c r="A266" s="5"/>
      <c r="B266" s="6"/>
    </row>
    <row r="267" spans="1:2" ht="12.75">
      <c r="A267" s="5"/>
      <c r="B267" s="6"/>
    </row>
    <row r="268" spans="1:2" ht="12.75">
      <c r="A268" s="5"/>
      <c r="B268" s="6"/>
    </row>
    <row r="269" spans="1:2" ht="12.75">
      <c r="A269" s="5"/>
      <c r="B269" s="6"/>
    </row>
    <row r="270" spans="1:2" ht="12.75">
      <c r="A270" s="5"/>
      <c r="B270" s="6"/>
    </row>
    <row r="271" spans="1:2" ht="12.75">
      <c r="A271" s="5"/>
      <c r="B271" s="6"/>
    </row>
    <row r="272" spans="1:2" ht="12.75">
      <c r="A272" s="5"/>
      <c r="B272" s="6"/>
    </row>
    <row r="273" spans="1:2" ht="12.75">
      <c r="A273" s="5"/>
      <c r="B273" s="6"/>
    </row>
    <row r="274" spans="1:2" ht="12.75">
      <c r="A274" s="5"/>
      <c r="B274" s="6"/>
    </row>
    <row r="275" spans="1:2" ht="12.75">
      <c r="A275" s="5"/>
      <c r="B275" s="6"/>
    </row>
    <row r="276" spans="1:2" ht="12.75">
      <c r="A276" s="5"/>
      <c r="B276" s="6"/>
    </row>
    <row r="277" spans="1:2" ht="12.75">
      <c r="A277" s="5"/>
      <c r="B277" s="6"/>
    </row>
    <row r="278" spans="1:2" ht="12.75">
      <c r="A278" s="5"/>
      <c r="B278" s="6"/>
    </row>
    <row r="279" spans="1:2" ht="12.75">
      <c r="A279" s="5"/>
      <c r="B279" s="6"/>
    </row>
    <row r="280" spans="1:2" ht="12.75">
      <c r="A280" s="5"/>
      <c r="B280" s="6"/>
    </row>
    <row r="281" spans="1:2" ht="12.75">
      <c r="A281" s="5"/>
      <c r="B281" s="6"/>
    </row>
    <row r="282" spans="1:2" ht="12.75">
      <c r="A282" s="5"/>
      <c r="B282" s="6"/>
    </row>
    <row r="283" spans="1:2" ht="12.75">
      <c r="A283" s="5"/>
      <c r="B283" s="6"/>
    </row>
    <row r="284" spans="1:2" ht="12.75">
      <c r="A284" s="5"/>
      <c r="B284" s="6"/>
    </row>
    <row r="285" spans="1:2" ht="12.75">
      <c r="A285" s="5"/>
      <c r="B285" s="6"/>
    </row>
    <row r="286" spans="1:2" ht="12.75">
      <c r="A286" s="5"/>
      <c r="B286" s="6"/>
    </row>
    <row r="287" spans="1:2" ht="12.75">
      <c r="A287" s="5"/>
      <c r="B287" s="6"/>
    </row>
    <row r="288" spans="1:2" ht="12.75">
      <c r="A288" s="5"/>
      <c r="B288" s="6"/>
    </row>
    <row r="289" spans="1:2" ht="12.75">
      <c r="A289" s="5"/>
      <c r="B289" s="6"/>
    </row>
    <row r="290" spans="1:2" ht="12.75">
      <c r="A290" s="5"/>
      <c r="B290" s="6"/>
    </row>
    <row r="291" spans="1:2" ht="12.75">
      <c r="A291" s="5"/>
      <c r="B291" s="6"/>
    </row>
    <row r="292" spans="1:2" ht="12.75">
      <c r="A292" s="5"/>
      <c r="B292" s="6"/>
    </row>
    <row r="293" spans="1:2" ht="12.75">
      <c r="A293" s="5"/>
      <c r="B293" s="6"/>
    </row>
    <row r="294" spans="1:2" ht="12.75">
      <c r="A294" s="5"/>
      <c r="B294" s="6"/>
    </row>
    <row r="295" spans="1:2" ht="12.75">
      <c r="A295" s="5"/>
      <c r="B295" s="6"/>
    </row>
    <row r="296" spans="1:2" ht="12.75">
      <c r="A296" s="5"/>
      <c r="B296" s="6"/>
    </row>
    <row r="297" spans="1:2" ht="12.75">
      <c r="A297" s="5"/>
      <c r="B297" s="6"/>
    </row>
    <row r="298" spans="1:2" ht="12.75">
      <c r="A298" s="5"/>
      <c r="B298" s="6"/>
    </row>
    <row r="299" spans="1:2" ht="12.75">
      <c r="A299" s="5"/>
      <c r="B299" s="6"/>
    </row>
    <row r="300" spans="1:2" ht="12.75">
      <c r="A300" s="5"/>
      <c r="B300" s="6"/>
    </row>
    <row r="301" spans="1:2" ht="12.75">
      <c r="A301" s="5"/>
      <c r="B301" s="6"/>
    </row>
    <row r="302" spans="1:2" ht="12.75">
      <c r="A302" s="5"/>
      <c r="B302" s="6"/>
    </row>
    <row r="303" spans="1:2" ht="12.75">
      <c r="A303" s="5"/>
      <c r="B303" s="6"/>
    </row>
    <row r="304" spans="1:2" ht="12.75">
      <c r="A304" s="5"/>
      <c r="B304" s="6"/>
    </row>
    <row r="305" spans="1:2" ht="12.75">
      <c r="A305" s="5"/>
      <c r="B305" s="6"/>
    </row>
    <row r="306" spans="1:2" ht="12.75">
      <c r="A306" s="5"/>
      <c r="B306" s="6"/>
    </row>
    <row r="307" spans="1:2" ht="12.75">
      <c r="A307" s="5"/>
      <c r="B307" s="6"/>
    </row>
    <row r="308" spans="1:2" ht="12.75">
      <c r="A308" s="5"/>
      <c r="B308" s="6"/>
    </row>
    <row r="309" spans="1:2" ht="12.75">
      <c r="A309" s="5"/>
      <c r="B309" s="6"/>
    </row>
  </sheetData>
  <sheetProtection/>
  <mergeCells count="45">
    <mergeCell ref="E34:L34"/>
    <mergeCell ref="B30:L30"/>
    <mergeCell ref="B58:L58"/>
    <mergeCell ref="E48:L48"/>
    <mergeCell ref="E56:L56"/>
    <mergeCell ref="E59:L59"/>
    <mergeCell ref="B33:L33"/>
    <mergeCell ref="B41:L41"/>
    <mergeCell ref="B44:L44"/>
    <mergeCell ref="B47:L47"/>
    <mergeCell ref="B55:L55"/>
    <mergeCell ref="R1:T1"/>
    <mergeCell ref="A1:Q1"/>
    <mergeCell ref="C2:E2"/>
    <mergeCell ref="E11:L11"/>
    <mergeCell ref="E19:L19"/>
    <mergeCell ref="B10:L10"/>
    <mergeCell ref="B18:L18"/>
    <mergeCell ref="A12:A17"/>
    <mergeCell ref="A20:A23"/>
    <mergeCell ref="C49:C53"/>
    <mergeCell ref="A4:A9"/>
    <mergeCell ref="D4:D8"/>
    <mergeCell ref="C12:C16"/>
    <mergeCell ref="C4:C8"/>
    <mergeCell ref="D12:D16"/>
    <mergeCell ref="B24:L24"/>
    <mergeCell ref="E42:L42"/>
    <mergeCell ref="E45:L45"/>
    <mergeCell ref="B17:H17"/>
    <mergeCell ref="B9:H9"/>
    <mergeCell ref="B23:H23"/>
    <mergeCell ref="B54:H54"/>
    <mergeCell ref="C20:C22"/>
    <mergeCell ref="D20:D22"/>
    <mergeCell ref="E25:L25"/>
    <mergeCell ref="E28:L28"/>
    <mergeCell ref="E31:L31"/>
    <mergeCell ref="B27:L27"/>
    <mergeCell ref="D49:D53"/>
    <mergeCell ref="D35:D39"/>
    <mergeCell ref="C35:C39"/>
    <mergeCell ref="A35:A40"/>
    <mergeCell ref="A49:A54"/>
    <mergeCell ref="B40:H40"/>
  </mergeCells>
  <printOptions/>
  <pageMargins left="0" right="0" top="0.1968503937007874" bottom="0.1968503937007874" header="0.1968503937007874" footer="0"/>
  <pageSetup fitToHeight="0" fitToWidth="1" horizontalDpi="600" verticalDpi="600" orientation="landscape" paperSize="9" scale="50" r:id="rId1"/>
  <headerFooter alignWithMargins="0">
    <oddFooter>&amp;CPagina &amp;P</oddFooter>
  </headerFooter>
  <rowBreaks count="10" manualBreakCount="10">
    <brk id="11" max="255" man="1"/>
    <brk id="19" max="255" man="1"/>
    <brk id="25" max="255" man="1"/>
    <brk id="28" max="255" man="1"/>
    <brk id="31" max="255" man="1"/>
    <brk id="34" max="255" man="1"/>
    <brk id="42" max="255" man="1"/>
    <brk id="45" max="255" man="1"/>
    <brk id="48" max="255" man="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ausl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ausl bologna</dc:creator>
  <cp:keywords/>
  <dc:description/>
  <cp:lastModifiedBy> </cp:lastModifiedBy>
  <cp:lastPrinted>2015-04-21T09:33:06Z</cp:lastPrinted>
  <dcterms:created xsi:type="dcterms:W3CDTF">2011-09-15T10:46:22Z</dcterms:created>
  <dcterms:modified xsi:type="dcterms:W3CDTF">2015-05-06T10:55:41Z</dcterms:modified>
  <cp:category/>
  <cp:version/>
  <cp:contentType/>
  <cp:contentStatus/>
</cp:coreProperties>
</file>