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50" activeTab="0"/>
  </bookViews>
  <sheets>
    <sheet name="ALLEGATO C" sheetId="1" r:id="rId1"/>
  </sheets>
  <definedNames>
    <definedName name="_xlnm.Print_Area" localSheetId="0">'ALLEGATO C'!$A$1:$V$39</definedName>
  </definedNames>
  <calcPr fullCalcOnLoad="1"/>
</workbook>
</file>

<file path=xl/sharedStrings.xml><?xml version="1.0" encoding="utf-8"?>
<sst xmlns="http://schemas.openxmlformats.org/spreadsheetml/2006/main" count="152" uniqueCount="65">
  <si>
    <t>FORNITURA IN SERVICE DI SISTEMI DIAGNOSTICI PER ESAMI EMOCROMOCITOMETRICI</t>
  </si>
  <si>
    <t>ALLEGATO C</t>
  </si>
  <si>
    <t>A- ATTIVITA' ANALITICA ANNUA</t>
  </si>
  <si>
    <t>AOU BOLOGNA</t>
  </si>
  <si>
    <t>IMOLA</t>
  </si>
  <si>
    <t>IOR</t>
  </si>
  <si>
    <t>FERRARA</t>
  </si>
  <si>
    <t>AUSL BOLOGNA</t>
  </si>
  <si>
    <t>Rif.</t>
  </si>
  <si>
    <t>ESAME</t>
  </si>
  <si>
    <t>S.Orsola - Routine</t>
  </si>
  <si>
    <t xml:space="preserve">S.Orsola - Urgenze </t>
  </si>
  <si>
    <t>Bellaria</t>
  </si>
  <si>
    <t>Budrio</t>
  </si>
  <si>
    <t>Imola</t>
  </si>
  <si>
    <t>Cona  Routine</t>
  </si>
  <si>
    <t>Cona Urgenze</t>
  </si>
  <si>
    <t xml:space="preserve"> Delta</t>
  </si>
  <si>
    <t>Cento</t>
  </si>
  <si>
    <t xml:space="preserve">Argenta </t>
  </si>
  <si>
    <t xml:space="preserve">Bentivoglio 
</t>
  </si>
  <si>
    <t>S.Giovanni
 in Pers.</t>
  </si>
  <si>
    <t xml:space="preserve">Bazzano
</t>
  </si>
  <si>
    <t xml:space="preserve">Porretta
</t>
  </si>
  <si>
    <t xml:space="preserve">Vergato
</t>
  </si>
  <si>
    <t xml:space="preserve">Loiano
</t>
  </si>
  <si>
    <t xml:space="preserve">Maggiore 
routine
</t>
  </si>
  <si>
    <t xml:space="preserve">Maggiore urgenze
</t>
  </si>
  <si>
    <t>TOTALE</t>
  </si>
  <si>
    <t>Emocromo</t>
  </si>
  <si>
    <t>Reticolociti</t>
  </si>
  <si>
    <t>Liquor</t>
  </si>
  <si>
    <t>Versamenti articolari/liquidi biologici</t>
  </si>
  <si>
    <t>N.RO VETRINI : pari a  ca il 7% degli emocromi</t>
  </si>
  <si>
    <t>B - FLUSSO GIORNALIERO  DELLE PROVETTE DI EMATOLOGIA</t>
  </si>
  <si>
    <t>ORARIO</t>
  </si>
  <si>
    <t xml:space="preserve"> S.Orsola - Routine</t>
  </si>
  <si>
    <t xml:space="preserve"> S.Orsola - Urgenze </t>
  </si>
  <si>
    <t>Cona Routine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</si>
  <si>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</si>
  <si>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</si>
  <si>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</si>
  <si>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</si>
  <si>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</si>
  <si>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</si>
  <si>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</si>
  <si>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</si>
  <si>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Fino alle 08</t>
  </si>
  <si>
    <t xml:space="preserve">TOTALE/DIE </t>
  </si>
  <si>
    <t>Per i laboratori spoke non citati, l' attività giornaliera è da intendersi concentrata per il 90% tra le 9,00 e le 12,00</t>
  </si>
  <si>
    <t>C- STRUMENTAZIONE MINIMA RICHIESTA</t>
  </si>
  <si>
    <t>Laborat. S.Orsola - Routine</t>
  </si>
  <si>
    <t xml:space="preserve">Laborat. S.Orsola - Urgenze </t>
  </si>
  <si>
    <t>Argenta urgenze</t>
  </si>
  <si>
    <t xml:space="preserve">Automazione Completa in catena (No/num) </t>
  </si>
  <si>
    <t>NO</t>
  </si>
  <si>
    <t>Strisciatore/ Coloratore (SI/NO)</t>
  </si>
  <si>
    <t xml:space="preserve">SI </t>
  </si>
  <si>
    <t>No</t>
  </si>
  <si>
    <t>Back Up analitico  per laboratori spoke e/o urgenze</t>
  </si>
  <si>
    <t>SI</t>
  </si>
  <si>
    <t>Postazioni di validazione</t>
  </si>
  <si>
    <t>Microscopio con fotocamera digitale</t>
  </si>
  <si>
    <t>Microscopio automatizzato</t>
  </si>
  <si>
    <t>Stampante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</si>
</sst>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2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3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2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u val="single"/>
      <sz val="9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7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left" vertical="center"/>
      <protection/>
    </xf>
    <xf numFmtId="0" fontId="1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vertical="center"/>
      <protection/>
    </xf>
    <xf numFmtId="0" fontId="15" fillId="0" borderId="7" xfId="0" applyNumberFormat="1" applyFont="1" applyFill="1" applyBorder="1" applyAlignment="1" applyProtection="1">
      <alignment vertical="center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horizontal="center" vertical="center" wrapText="1"/>
      <protection/>
    </xf>
    <xf numFmtId="1" fontId="16" fillId="0" borderId="6" xfId="0" applyNumberFormat="1" applyFont="1" applyFill="1" applyBorder="1" applyAlignment="1" applyProtection="1">
      <alignment horizontal="center" vertical="center" wrapText="1"/>
      <protection/>
    </xf>
    <xf numFmtId="1" fontId="16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/>
      <protection/>
    </xf>
    <xf numFmtId="0" fontId="13" fillId="0" borderId="3" xfId="17" applyFont="1" applyFill="1" applyBorder="1" applyAlignment="1">
      <alignment horizontal="left" vertical="center"/>
      <protection/>
    </xf>
    <xf numFmtId="3" fontId="15" fillId="0" borderId="4" xfId="17" applyNumberFormat="1" applyFont="1" applyFill="1" applyBorder="1" applyAlignment="1">
      <alignment horizontal="right" vertical="center"/>
      <protection/>
    </xf>
    <xf numFmtId="3" fontId="15" fillId="0" borderId="5" xfId="17" applyNumberFormat="1" applyFont="1" applyFill="1" applyBorder="1" applyAlignment="1">
      <alignment horizontal="right" vertical="center"/>
      <protection/>
    </xf>
    <xf numFmtId="3" fontId="15" fillId="0" borderId="6" xfId="17" applyNumberFormat="1" applyFont="1" applyFill="1" applyBorder="1" applyAlignment="1" applyProtection="1">
      <alignment/>
      <protection/>
    </xf>
    <xf numFmtId="3" fontId="15" fillId="0" borderId="7" xfId="17" applyNumberFormat="1" applyFont="1" applyFill="1" applyBorder="1" applyAlignment="1" applyProtection="1">
      <alignment/>
      <protection/>
    </xf>
    <xf numFmtId="3" fontId="15" fillId="0" borderId="1" xfId="17" applyNumberFormat="1" applyFont="1" applyFill="1" applyBorder="1" applyAlignment="1">
      <alignment horizontal="right" vertical="center"/>
      <protection/>
    </xf>
    <xf numFmtId="3" fontId="15" fillId="0" borderId="1" xfId="17" applyNumberFormat="1" applyFont="1" applyFill="1" applyBorder="1" applyAlignment="1" applyProtection="1">
      <alignment/>
      <protection/>
    </xf>
    <xf numFmtId="3" fontId="15" fillId="0" borderId="4" xfId="17" applyNumberFormat="1" applyFont="1" applyFill="1" applyBorder="1" applyAlignment="1" applyProtection="1">
      <alignment/>
      <protection/>
    </xf>
    <xf numFmtId="3" fontId="15" fillId="0" borderId="5" xfId="17" applyNumberFormat="1" applyFont="1" applyFill="1" applyBorder="1" applyAlignment="1" applyProtection="1">
      <alignment/>
      <protection/>
    </xf>
    <xf numFmtId="3" fontId="15" fillId="0" borderId="9" xfId="17" applyNumberFormat="1" applyFont="1" applyFill="1" applyBorder="1" applyAlignment="1" applyProtection="1">
      <alignment/>
      <protection/>
    </xf>
    <xf numFmtId="3" fontId="17" fillId="3" borderId="1" xfId="17" applyNumberFormat="1" applyFont="1" applyFill="1" applyBorder="1" applyAlignment="1" applyProtection="1">
      <alignment horizontal="center"/>
      <protection/>
    </xf>
    <xf numFmtId="3" fontId="11" fillId="0" borderId="4" xfId="17" applyNumberFormat="1" applyFont="1" applyFill="1" applyBorder="1" applyAlignment="1" applyProtection="1">
      <alignment/>
      <protection/>
    </xf>
    <xf numFmtId="3" fontId="11" fillId="0" borderId="6" xfId="17" applyNumberFormat="1" applyFont="1" applyFill="1" applyBorder="1" applyAlignment="1" applyProtection="1">
      <alignment/>
      <protection/>
    </xf>
    <xf numFmtId="1" fontId="11" fillId="0" borderId="5" xfId="17" applyNumberFormat="1" applyFont="1" applyFill="1" applyBorder="1" applyAlignment="1" applyProtection="1">
      <alignment/>
      <protection/>
    </xf>
    <xf numFmtId="0" fontId="13" fillId="0" borderId="3" xfId="17" applyFont="1" applyFill="1" applyBorder="1" applyAlignment="1">
      <alignment horizontal="left" vertical="center" wrapText="1"/>
      <protection/>
    </xf>
    <xf numFmtId="3" fontId="17" fillId="0" borderId="4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3" fontId="17" fillId="0" borderId="6" xfId="17" applyNumberFormat="1" applyFont="1" applyFill="1" applyBorder="1" applyAlignment="1" applyProtection="1">
      <alignment/>
      <protection/>
    </xf>
    <xf numFmtId="3" fontId="17" fillId="0" borderId="7" xfId="17" applyNumberFormat="1" applyFont="1" applyFill="1" applyBorder="1" applyAlignment="1" applyProtection="1">
      <alignment/>
      <protection/>
    </xf>
    <xf numFmtId="3" fontId="15" fillId="0" borderId="1" xfId="17" applyNumberFormat="1" applyFont="1" applyFill="1" applyBorder="1" applyAlignment="1" applyProtection="1">
      <alignment vertical="center"/>
      <protection/>
    </xf>
    <xf numFmtId="3" fontId="11" fillId="0" borderId="5" xfId="17" applyNumberFormat="1" applyFont="1" applyFill="1" applyBorder="1" applyAlignment="1" applyProtection="1">
      <alignment/>
      <protection/>
    </xf>
    <xf numFmtId="1" fontId="17" fillId="3" borderId="1" xfId="17" applyNumberFormat="1" applyFont="1" applyFill="1" applyBorder="1" applyAlignment="1" applyProtection="1">
      <alignment horizontal="center" vertical="center"/>
      <protection/>
    </xf>
    <xf numFmtId="0" fontId="15" fillId="0" borderId="8" xfId="0" applyNumberFormat="1" applyFont="1" applyFill="1" applyBorder="1" applyAlignment="1" applyProtection="1">
      <alignment horizontal="center"/>
      <protection/>
    </xf>
    <xf numFmtId="0" fontId="13" fillId="3" borderId="3" xfId="17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15" fillId="0" borderId="11" xfId="0" applyNumberFormat="1" applyFont="1" applyFill="1" applyBorder="1" applyAlignment="1" applyProtection="1">
      <alignment horizontal="center"/>
      <protection/>
    </xf>
    <xf numFmtId="0" fontId="18" fillId="0" borderId="11" xfId="17" applyFont="1" applyFill="1" applyBorder="1" applyAlignment="1">
      <alignment horizontal="left" vertical="center"/>
      <protection/>
    </xf>
    <xf numFmtId="3" fontId="11" fillId="0" borderId="11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 applyProtection="1">
      <alignment horizontal="center"/>
      <protection/>
    </xf>
    <xf numFmtId="3" fontId="11" fillId="0" borderId="11" xfId="0" applyNumberFormat="1" applyFont="1" applyFill="1" applyBorder="1" applyAlignment="1" applyProtection="1">
      <alignment/>
      <protection/>
    </xf>
    <xf numFmtId="3" fontId="18" fillId="0" borderId="11" xfId="17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19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/>
    </xf>
    <xf numFmtId="49" fontId="19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3" fontId="20" fillId="3" borderId="2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9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vertical="center"/>
      <protection/>
    </xf>
    <xf numFmtId="0" fontId="16" fillId="0" borderId="7" xfId="0" applyNumberFormat="1" applyFont="1" applyFill="1" applyBorder="1" applyAlignment="1" applyProtection="1">
      <alignment vertical="center"/>
      <protection/>
    </xf>
    <xf numFmtId="0" fontId="16" fillId="0" borderId="8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NumberFormat="1" applyFont="1" applyFill="1" applyBorder="1" applyAlignment="1" applyProtection="1">
      <alignment vertical="center" wrapText="1"/>
      <protection/>
    </xf>
    <xf numFmtId="0" fontId="16" fillId="0" borderId="17" xfId="0" applyNumberFormat="1" applyFont="1" applyFill="1" applyBorder="1" applyAlignment="1" applyProtection="1">
      <alignment horizontal="center" vertical="center" wrapText="1"/>
      <protection/>
    </xf>
    <xf numFmtId="1" fontId="16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3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13" fillId="3" borderId="18" xfId="17" applyNumberFormat="1" applyFont="1" applyFill="1" applyBorder="1" applyAlignment="1" applyProtection="1">
      <alignment horizontal="center" vertical="center"/>
      <protection/>
    </xf>
    <xf numFmtId="3" fontId="13" fillId="3" borderId="19" xfId="0" applyNumberFormat="1" applyFont="1" applyFill="1" applyBorder="1" applyAlignment="1">
      <alignment horizontal="right" vertical="center"/>
    </xf>
    <xf numFmtId="3" fontId="13" fillId="3" borderId="11" xfId="0" applyNumberFormat="1" applyFont="1" applyFill="1" applyBorder="1" applyAlignment="1">
      <alignment horizontal="right" vertical="center"/>
    </xf>
    <xf numFmtId="3" fontId="13" fillId="3" borderId="6" xfId="0" applyNumberFormat="1" applyFont="1" applyFill="1" applyBorder="1" applyAlignment="1">
      <alignment horizontal="right" vertical="center"/>
    </xf>
    <xf numFmtId="3" fontId="13" fillId="3" borderId="20" xfId="0" applyNumberFormat="1" applyFont="1" applyFill="1" applyBorder="1" applyAlignment="1">
      <alignment horizontal="right" vertical="center"/>
    </xf>
    <xf numFmtId="3" fontId="13" fillId="3" borderId="1" xfId="0" applyNumberFormat="1" applyFont="1" applyFill="1" applyBorder="1" applyAlignment="1">
      <alignment horizontal="right" vertical="center"/>
    </xf>
    <xf numFmtId="3" fontId="13" fillId="3" borderId="21" xfId="0" applyNumberFormat="1" applyFont="1" applyFill="1" applyBorder="1" applyAlignment="1">
      <alignment horizontal="right" vertical="center"/>
    </xf>
    <xf numFmtId="3" fontId="13" fillId="3" borderId="5" xfId="0" applyNumberFormat="1" applyFont="1" applyFill="1" applyBorder="1" applyAlignment="1">
      <alignment horizontal="right" vertical="center"/>
    </xf>
    <xf numFmtId="3" fontId="13" fillId="3" borderId="4" xfId="0" applyNumberFormat="1" applyFont="1" applyFill="1" applyBorder="1" applyAlignment="1">
      <alignment horizontal="right" vertical="center"/>
    </xf>
    <xf numFmtId="3" fontId="13" fillId="3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22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3" fontId="20" fillId="3" borderId="2" xfId="0" applyNumberFormat="1" applyFont="1" applyFill="1" applyBorder="1" applyAlignment="1">
      <alignment horizontal="center" vertical="center"/>
    </xf>
    <xf numFmtId="3" fontId="20" fillId="3" borderId="22" xfId="0" applyNumberFormat="1" applyFont="1" applyFill="1" applyBorder="1" applyAlignment="1">
      <alignment horizontal="center" vertical="center"/>
    </xf>
    <xf numFmtId="3" fontId="21" fillId="0" borderId="23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2" xfId="0" applyNumberFormat="1" applyFont="1" applyFill="1" applyBorder="1" applyAlignment="1" applyProtection="1">
      <alignment horizontal="center" wrapText="1"/>
      <protection/>
    </xf>
    <xf numFmtId="0" fontId="15" fillId="0" borderId="23" xfId="0" applyNumberFormat="1" applyFont="1" applyFill="1" applyBorder="1" applyAlignment="1" applyProtection="1">
      <alignment horizont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 applyProtection="1">
      <alignment horizontal="center"/>
      <protection/>
    </xf>
    <xf numFmtId="3" fontId="18" fillId="0" borderId="11" xfId="17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zoomScale="105" zoomScaleNormal="105" workbookViewId="0" topLeftCell="A1">
      <selection activeCell="H9" sqref="H9"/>
    </sheetView>
  </sheetViews>
  <sheetFormatPr defaultColWidth="9.140625" defaultRowHeight="9.75" customHeight="1"/>
  <cols>
    <col min="1" max="1" width="3.7109375" style="0" customWidth="1"/>
    <col min="2" max="2" width="14.28125" style="0" customWidth="1"/>
    <col min="3" max="4" width="9.7109375" style="0" customWidth="1"/>
    <col min="5" max="5" width="8.57421875" style="0" customWidth="1"/>
    <col min="6" max="6" width="8.421875" style="0" customWidth="1"/>
    <col min="7" max="7" width="10.421875" style="0" customWidth="1"/>
    <col min="8" max="8" width="10.57421875" style="0" customWidth="1"/>
    <col min="9" max="9" width="11.7109375" style="0" customWidth="1"/>
    <col min="10" max="10" width="10.8515625" style="0" customWidth="1"/>
    <col min="12" max="12" width="10.57421875" style="0" customWidth="1"/>
    <col min="13" max="13" width="9.7109375" style="0" customWidth="1"/>
    <col min="14" max="14" width="9.28125" style="0" customWidth="1"/>
    <col min="15" max="15" width="9.7109375" style="0" customWidth="1"/>
    <col min="16" max="16" width="9.8515625" style="0" customWidth="1"/>
    <col min="17" max="17" width="8.57421875" style="0" customWidth="1"/>
    <col min="19" max="19" width="9.421875" style="0" customWidth="1"/>
    <col min="20" max="20" width="9.7109375" style="0" customWidth="1"/>
    <col min="21" max="21" width="11.8515625" style="0" customWidth="1"/>
    <col min="22" max="22" width="13.140625" style="0" customWidth="1"/>
    <col min="23" max="23" width="13.28125" style="0" customWidth="1"/>
  </cols>
  <sheetData>
    <row r="1" spans="1:22" ht="31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3" ht="36.75" customHeight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"/>
      <c r="W2" s="2"/>
    </row>
    <row r="3" spans="1:23" ht="26.25" customHeight="1">
      <c r="A3" s="153" t="s">
        <v>2</v>
      </c>
      <c r="B3" s="153"/>
      <c r="C3" s="153"/>
      <c r="D3" s="153"/>
      <c r="E3" s="153"/>
      <c r="F3" s="153"/>
      <c r="G3" s="153"/>
      <c r="H3" s="153"/>
      <c r="I3" s="15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5"/>
      <c r="W3" s="6"/>
    </row>
    <row r="4" spans="1:23" ht="3" customHeight="1">
      <c r="A4" s="7"/>
      <c r="B4" s="8"/>
      <c r="C4" s="9"/>
      <c r="D4" s="10"/>
      <c r="E4" s="10"/>
      <c r="F4" s="11"/>
      <c r="G4" s="12"/>
      <c r="H4" s="11"/>
      <c r="I4" s="12"/>
      <c r="J4" s="12"/>
      <c r="K4" s="12"/>
      <c r="L4" s="12"/>
      <c r="M4" s="12"/>
      <c r="N4" s="12"/>
      <c r="O4" s="12"/>
      <c r="P4" s="13"/>
      <c r="Q4" s="14"/>
      <c r="R4" s="14"/>
      <c r="S4" s="14"/>
      <c r="T4" s="13"/>
      <c r="U4" s="14"/>
      <c r="V4" s="14"/>
      <c r="W4" s="15"/>
    </row>
    <row r="5" spans="1:23" ht="26.25" customHeight="1">
      <c r="A5" s="7"/>
      <c r="B5" s="16"/>
      <c r="C5" s="154" t="s">
        <v>3</v>
      </c>
      <c r="D5" s="154"/>
      <c r="E5" s="154"/>
      <c r="F5" s="154"/>
      <c r="G5" s="17" t="s">
        <v>4</v>
      </c>
      <c r="H5" s="17" t="s">
        <v>5</v>
      </c>
      <c r="I5" s="154" t="s">
        <v>6</v>
      </c>
      <c r="J5" s="154"/>
      <c r="K5" s="154"/>
      <c r="L5" s="154"/>
      <c r="M5" s="154"/>
      <c r="N5" s="154" t="s">
        <v>7</v>
      </c>
      <c r="O5" s="154"/>
      <c r="P5" s="154"/>
      <c r="Q5" s="154"/>
      <c r="R5" s="154"/>
      <c r="S5" s="154"/>
      <c r="T5" s="154"/>
      <c r="U5" s="154"/>
      <c r="V5" s="150" t="s">
        <v>28</v>
      </c>
      <c r="W5" s="18"/>
    </row>
    <row r="6" spans="1:23" ht="34.5" customHeight="1">
      <c r="A6" s="19" t="s">
        <v>8</v>
      </c>
      <c r="B6" s="20" t="s">
        <v>9</v>
      </c>
      <c r="C6" s="21" t="s">
        <v>10</v>
      </c>
      <c r="D6" s="22" t="s">
        <v>11</v>
      </c>
      <c r="E6" s="23" t="s">
        <v>12</v>
      </c>
      <c r="F6" s="24" t="s">
        <v>13</v>
      </c>
      <c r="G6" s="25" t="s">
        <v>14</v>
      </c>
      <c r="H6" s="25" t="s">
        <v>5</v>
      </c>
      <c r="I6" s="21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7" t="s">
        <v>20</v>
      </c>
      <c r="O6" s="28" t="s">
        <v>21</v>
      </c>
      <c r="P6" s="28" t="s">
        <v>22</v>
      </c>
      <c r="Q6" s="28" t="s">
        <v>23</v>
      </c>
      <c r="R6" s="29" t="s">
        <v>24</v>
      </c>
      <c r="S6" s="28" t="s">
        <v>25</v>
      </c>
      <c r="T6" s="28" t="s">
        <v>26</v>
      </c>
      <c r="U6" s="30" t="s">
        <v>27</v>
      </c>
      <c r="V6" s="151"/>
      <c r="W6" s="148"/>
    </row>
    <row r="7" spans="1:23" ht="18.75" customHeight="1">
      <c r="A7" s="31">
        <v>1</v>
      </c>
      <c r="B7" s="32" t="s">
        <v>29</v>
      </c>
      <c r="C7" s="33">
        <v>159340</v>
      </c>
      <c r="D7" s="34">
        <v>123946</v>
      </c>
      <c r="E7" s="35">
        <v>39553</v>
      </c>
      <c r="F7" s="36">
        <v>11937</v>
      </c>
      <c r="G7" s="37">
        <v>170134</v>
      </c>
      <c r="H7" s="38">
        <v>37428</v>
      </c>
      <c r="I7" s="39">
        <v>350215</v>
      </c>
      <c r="J7" s="35">
        <v>58104</v>
      </c>
      <c r="K7" s="35">
        <v>41445</v>
      </c>
      <c r="L7" s="35">
        <v>26798</v>
      </c>
      <c r="M7" s="40">
        <v>4381</v>
      </c>
      <c r="N7" s="41">
        <v>102359</v>
      </c>
      <c r="O7" s="40">
        <v>13883</v>
      </c>
      <c r="P7" s="40">
        <v>42293</v>
      </c>
      <c r="Q7" s="40">
        <f>17262+39</f>
        <v>17301</v>
      </c>
      <c r="R7" s="40">
        <v>6878</v>
      </c>
      <c r="S7" s="40">
        <v>12315</v>
      </c>
      <c r="T7" s="40">
        <v>534150</v>
      </c>
      <c r="U7" s="40">
        <f>89598+24</f>
        <v>89622</v>
      </c>
      <c r="V7" s="42">
        <f>SUM(B7:U7)</f>
        <v>1842082</v>
      </c>
      <c r="W7" s="63"/>
    </row>
    <row r="8" spans="1:23" ht="18.75" customHeight="1">
      <c r="A8" s="31">
        <v>2</v>
      </c>
      <c r="B8" s="32" t="s">
        <v>30</v>
      </c>
      <c r="C8" s="33">
        <v>12007</v>
      </c>
      <c r="D8" s="34"/>
      <c r="E8" s="35">
        <v>2084</v>
      </c>
      <c r="F8" s="36"/>
      <c r="G8" s="37">
        <v>4098</v>
      </c>
      <c r="H8" s="38">
        <v>133</v>
      </c>
      <c r="I8" s="39">
        <v>5000</v>
      </c>
      <c r="J8" s="35"/>
      <c r="K8" s="35">
        <v>103</v>
      </c>
      <c r="L8" s="35">
        <v>360</v>
      </c>
      <c r="M8" s="40"/>
      <c r="N8" s="41">
        <f>182+856</f>
        <v>1038</v>
      </c>
      <c r="O8" s="40"/>
      <c r="P8" s="40">
        <f>169+173+16</f>
        <v>358</v>
      </c>
      <c r="Q8" s="40">
        <f>481+305</f>
        <v>786</v>
      </c>
      <c r="R8" s="40"/>
      <c r="S8" s="40">
        <f>103+41</f>
        <v>144</v>
      </c>
      <c r="T8" s="40">
        <v>14073</v>
      </c>
      <c r="U8" s="40">
        <f>34+237</f>
        <v>271</v>
      </c>
      <c r="V8" s="42">
        <f>SUM(B8:U8)</f>
        <v>40455</v>
      </c>
      <c r="W8" s="63"/>
    </row>
    <row r="9" spans="1:23" ht="18.75" customHeight="1">
      <c r="A9" s="31">
        <v>3</v>
      </c>
      <c r="B9" s="32" t="s">
        <v>31</v>
      </c>
      <c r="C9" s="33">
        <v>270</v>
      </c>
      <c r="D9" s="34">
        <v>700</v>
      </c>
      <c r="E9" s="35">
        <v>373</v>
      </c>
      <c r="F9" s="36"/>
      <c r="G9" s="37">
        <v>215</v>
      </c>
      <c r="H9" s="38"/>
      <c r="I9" s="39">
        <v>178</v>
      </c>
      <c r="J9" s="35">
        <v>197</v>
      </c>
      <c r="K9" s="35"/>
      <c r="L9" s="35"/>
      <c r="M9" s="40"/>
      <c r="N9" s="43"/>
      <c r="O9" s="44"/>
      <c r="P9" s="44"/>
      <c r="Q9" s="44"/>
      <c r="R9" s="44"/>
      <c r="S9" s="44"/>
      <c r="T9" s="45"/>
      <c r="U9" s="45"/>
      <c r="V9" s="42">
        <f>SUM(B9:U9)</f>
        <v>1933</v>
      </c>
      <c r="W9" s="63"/>
    </row>
    <row r="10" spans="1:23" ht="30" customHeight="1">
      <c r="A10" s="31">
        <v>4</v>
      </c>
      <c r="B10" s="46" t="s">
        <v>32</v>
      </c>
      <c r="C10" s="47"/>
      <c r="D10" s="48"/>
      <c r="E10" s="49"/>
      <c r="F10" s="50"/>
      <c r="G10" s="37">
        <v>137</v>
      </c>
      <c r="H10" s="51">
        <v>215</v>
      </c>
      <c r="I10" s="51">
        <v>400</v>
      </c>
      <c r="J10" s="44"/>
      <c r="K10" s="44"/>
      <c r="L10" s="44"/>
      <c r="M10" s="52"/>
      <c r="N10" s="43"/>
      <c r="O10" s="44"/>
      <c r="P10" s="44"/>
      <c r="Q10" s="44"/>
      <c r="R10" s="44"/>
      <c r="S10" s="44"/>
      <c r="T10" s="45"/>
      <c r="U10" s="45"/>
      <c r="V10" s="53">
        <f>SUM(B10:U10)</f>
        <v>752</v>
      </c>
      <c r="W10" s="63"/>
    </row>
    <row r="11" spans="1:44" ht="26.25" customHeight="1">
      <c r="A11" s="54"/>
      <c r="B11" s="55" t="s">
        <v>28</v>
      </c>
      <c r="C11" s="137">
        <f aca="true" t="shared" si="0" ref="C11:M11">SUM(C7:C10)</f>
        <v>171617</v>
      </c>
      <c r="D11" s="138">
        <f t="shared" si="0"/>
        <v>124646</v>
      </c>
      <c r="E11" s="139">
        <f t="shared" si="0"/>
        <v>42010</v>
      </c>
      <c r="F11" s="140">
        <f t="shared" si="0"/>
        <v>11937</v>
      </c>
      <c r="G11" s="141">
        <f t="shared" si="0"/>
        <v>174584</v>
      </c>
      <c r="H11" s="141">
        <f t="shared" si="0"/>
        <v>37776</v>
      </c>
      <c r="I11" s="142">
        <f t="shared" si="0"/>
        <v>355793</v>
      </c>
      <c r="J11" s="143">
        <f t="shared" si="0"/>
        <v>58301</v>
      </c>
      <c r="K11" s="139">
        <f t="shared" si="0"/>
        <v>41548</v>
      </c>
      <c r="L11" s="139">
        <f t="shared" si="0"/>
        <v>27158</v>
      </c>
      <c r="M11" s="139">
        <f t="shared" si="0"/>
        <v>4381</v>
      </c>
      <c r="N11" s="144">
        <f aca="true" t="shared" si="1" ref="N11:U11">SUM(N7:N10)</f>
        <v>103397</v>
      </c>
      <c r="O11" s="139">
        <f t="shared" si="1"/>
        <v>13883</v>
      </c>
      <c r="P11" s="139">
        <f t="shared" si="1"/>
        <v>42651</v>
      </c>
      <c r="Q11" s="139">
        <f t="shared" si="1"/>
        <v>18087</v>
      </c>
      <c r="R11" s="139">
        <f t="shared" si="1"/>
        <v>6878</v>
      </c>
      <c r="S11" s="139">
        <f t="shared" si="1"/>
        <v>12459</v>
      </c>
      <c r="T11" s="139">
        <f t="shared" si="1"/>
        <v>548223</v>
      </c>
      <c r="U11" s="145">
        <f t="shared" si="1"/>
        <v>89893</v>
      </c>
      <c r="V11" s="136">
        <f>SUM(B11:U11)</f>
        <v>1885222</v>
      </c>
      <c r="W11" s="6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s="65" customFormat="1" ht="7.5" customHeight="1">
      <c r="A12" s="57"/>
      <c r="B12" s="58"/>
      <c r="C12" s="174"/>
      <c r="D12" s="174"/>
      <c r="E12" s="59"/>
      <c r="F12" s="59"/>
      <c r="G12" s="59"/>
      <c r="H12" s="59"/>
      <c r="I12" s="175"/>
      <c r="J12" s="175"/>
      <c r="K12" s="60"/>
      <c r="L12" s="61"/>
      <c r="M12" s="61"/>
      <c r="N12" s="61"/>
      <c r="O12" s="61"/>
      <c r="P12" s="62"/>
      <c r="Q12" s="62"/>
      <c r="R12" s="62"/>
      <c r="S12" s="62"/>
      <c r="T12" s="62"/>
      <c r="U12" s="176"/>
      <c r="V12" s="176"/>
      <c r="W12" s="63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1:23" s="56" customFormat="1" ht="13.5" customHeight="1">
      <c r="A13" s="66" t="s">
        <v>33</v>
      </c>
      <c r="B13" s="67"/>
      <c r="C13" s="67"/>
      <c r="D13" s="67"/>
      <c r="E13" s="68"/>
      <c r="F13" s="68"/>
      <c r="G13" s="68"/>
      <c r="H13" s="6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63"/>
    </row>
    <row r="14" spans="1:23" s="56" customFormat="1" ht="9" customHeight="1">
      <c r="A14" s="70"/>
      <c r="B14" s="71"/>
      <c r="C14" s="69"/>
      <c r="D14" s="69"/>
      <c r="E14" s="69"/>
      <c r="F14" s="11"/>
      <c r="G14" s="11"/>
      <c r="H14" s="6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3"/>
    </row>
    <row r="15" spans="1:22" ht="21" customHeight="1">
      <c r="A15" s="153" t="s">
        <v>34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U15" s="72"/>
      <c r="V15" s="72"/>
    </row>
    <row r="16" spans="2:22" ht="39.75" customHeight="1">
      <c r="B16" s="73" t="s">
        <v>35</v>
      </c>
      <c r="C16" s="171" t="s">
        <v>36</v>
      </c>
      <c r="D16" s="171"/>
      <c r="E16" s="172" t="s">
        <v>37</v>
      </c>
      <c r="F16" s="173" t="s">
        <v>38</v>
      </c>
      <c r="G16" s="75" t="s">
        <v>4</v>
      </c>
      <c r="H16" s="171" t="s">
        <v>38</v>
      </c>
      <c r="I16" s="171"/>
      <c r="J16" s="74" t="s">
        <v>16</v>
      </c>
      <c r="K16" s="169" t="s">
        <v>20</v>
      </c>
      <c r="L16" s="169"/>
      <c r="M16" s="168" t="s">
        <v>26</v>
      </c>
      <c r="N16" s="168"/>
      <c r="O16" s="169" t="s">
        <v>27</v>
      </c>
      <c r="P16" s="169"/>
      <c r="Q16" s="170"/>
      <c r="R16" s="170"/>
      <c r="S16" s="167"/>
      <c r="T16" s="167"/>
      <c r="U16" s="167"/>
      <c r="V16" s="167"/>
    </row>
    <row r="17" spans="2:22" ht="15.75" customHeight="1">
      <c r="B17" s="76" t="s">
        <v>39</v>
      </c>
      <c r="C17" s="165">
        <v>219</v>
      </c>
      <c r="D17" s="165"/>
      <c r="E17" s="165">
        <v>48</v>
      </c>
      <c r="F17" s="165"/>
      <c r="G17" s="77">
        <v>90</v>
      </c>
      <c r="H17" s="162">
        <v>89</v>
      </c>
      <c r="I17" s="162"/>
      <c r="J17" s="78">
        <v>9.790000000000006</v>
      </c>
      <c r="K17" s="162">
        <v>81</v>
      </c>
      <c r="L17" s="162"/>
      <c r="M17" s="162">
        <v>110</v>
      </c>
      <c r="N17" s="162"/>
      <c r="O17" s="163">
        <v>45</v>
      </c>
      <c r="P17" s="163"/>
      <c r="Q17" s="164"/>
      <c r="R17" s="164"/>
      <c r="S17" s="156"/>
      <c r="T17" s="156"/>
      <c r="U17" s="156"/>
      <c r="V17" s="156"/>
    </row>
    <row r="18" spans="2:22" ht="15.75" customHeight="1">
      <c r="B18" s="76" t="s">
        <v>40</v>
      </c>
      <c r="C18" s="165">
        <v>145</v>
      </c>
      <c r="D18" s="165"/>
      <c r="E18" s="165">
        <v>45</v>
      </c>
      <c r="F18" s="165">
        <v>45</v>
      </c>
      <c r="G18" s="77">
        <v>194</v>
      </c>
      <c r="H18" s="162">
        <v>350</v>
      </c>
      <c r="I18" s="162"/>
      <c r="J18" s="78">
        <v>39.16</v>
      </c>
      <c r="K18" s="162">
        <v>165</v>
      </c>
      <c r="L18" s="162"/>
      <c r="M18" s="162">
        <v>249</v>
      </c>
      <c r="N18" s="162"/>
      <c r="O18" s="163">
        <v>42</v>
      </c>
      <c r="P18" s="163"/>
      <c r="Q18" s="164"/>
      <c r="R18" s="164"/>
      <c r="S18" s="156"/>
      <c r="T18" s="156"/>
      <c r="U18" s="156"/>
      <c r="V18" s="156"/>
    </row>
    <row r="19" spans="2:22" ht="15.75" customHeight="1">
      <c r="B19" s="76" t="s">
        <v>41</v>
      </c>
      <c r="C19" s="165">
        <v>149</v>
      </c>
      <c r="D19" s="165"/>
      <c r="E19" s="165">
        <v>38</v>
      </c>
      <c r="F19" s="165">
        <v>38</v>
      </c>
      <c r="G19" s="77">
        <v>171</v>
      </c>
      <c r="H19" s="162">
        <v>350</v>
      </c>
      <c r="I19" s="162"/>
      <c r="J19" s="78">
        <v>39.16</v>
      </c>
      <c r="K19" s="162">
        <v>86</v>
      </c>
      <c r="L19" s="162"/>
      <c r="M19" s="162">
        <v>851</v>
      </c>
      <c r="N19" s="162"/>
      <c r="O19" s="163">
        <v>19</v>
      </c>
      <c r="P19" s="163"/>
      <c r="Q19" s="164"/>
      <c r="R19" s="164"/>
      <c r="S19" s="156"/>
      <c r="T19" s="156"/>
      <c r="U19" s="156"/>
      <c r="V19" s="156"/>
    </row>
    <row r="20" spans="2:22" ht="15.75" customHeight="1">
      <c r="B20" s="76" t="s">
        <v>42</v>
      </c>
      <c r="C20" s="165">
        <v>155</v>
      </c>
      <c r="D20" s="165"/>
      <c r="E20" s="165">
        <v>25</v>
      </c>
      <c r="F20" s="165">
        <v>25</v>
      </c>
      <c r="G20" s="77">
        <v>45</v>
      </c>
      <c r="H20" s="162">
        <v>350</v>
      </c>
      <c r="I20" s="162"/>
      <c r="J20" s="78">
        <v>39.16</v>
      </c>
      <c r="K20" s="162">
        <v>6</v>
      </c>
      <c r="L20" s="162"/>
      <c r="M20" s="162">
        <v>747</v>
      </c>
      <c r="N20" s="162"/>
      <c r="O20" s="163">
        <v>5</v>
      </c>
      <c r="P20" s="163"/>
      <c r="Q20" s="164"/>
      <c r="R20" s="164"/>
      <c r="S20" s="156"/>
      <c r="T20" s="156"/>
      <c r="U20" s="156"/>
      <c r="V20" s="156"/>
    </row>
    <row r="21" spans="2:22" ht="15.75" customHeight="1">
      <c r="B21" s="76" t="s">
        <v>43</v>
      </c>
      <c r="C21" s="165">
        <v>40</v>
      </c>
      <c r="D21" s="165"/>
      <c r="E21" s="165">
        <v>21</v>
      </c>
      <c r="F21" s="165">
        <v>21</v>
      </c>
      <c r="G21" s="166">
        <v>95</v>
      </c>
      <c r="H21" s="162">
        <v>267</v>
      </c>
      <c r="I21" s="162"/>
      <c r="J21" s="78">
        <v>29.37</v>
      </c>
      <c r="K21" s="162">
        <v>5</v>
      </c>
      <c r="L21" s="162"/>
      <c r="M21" s="162">
        <v>234</v>
      </c>
      <c r="N21" s="162"/>
      <c r="O21" s="163">
        <v>6</v>
      </c>
      <c r="P21" s="163"/>
      <c r="Q21" s="164"/>
      <c r="R21" s="164"/>
      <c r="S21" s="156"/>
      <c r="T21" s="156"/>
      <c r="U21" s="156"/>
      <c r="V21" s="156"/>
    </row>
    <row r="22" spans="2:22" ht="15.75" customHeight="1">
      <c r="B22" s="76" t="s">
        <v>44</v>
      </c>
      <c r="C22" s="165">
        <v>17</v>
      </c>
      <c r="D22" s="165"/>
      <c r="E22" s="165">
        <v>18</v>
      </c>
      <c r="F22" s="165">
        <v>18</v>
      </c>
      <c r="G22" s="166"/>
      <c r="H22" s="162">
        <v>17.8</v>
      </c>
      <c r="I22" s="162"/>
      <c r="J22" s="78">
        <v>1.9580000000000002</v>
      </c>
      <c r="K22" s="162">
        <v>3</v>
      </c>
      <c r="L22" s="162"/>
      <c r="M22" s="162">
        <v>33</v>
      </c>
      <c r="N22" s="162"/>
      <c r="O22" s="163">
        <v>8</v>
      </c>
      <c r="P22" s="163"/>
      <c r="Q22" s="164"/>
      <c r="R22" s="164"/>
      <c r="S22" s="156"/>
      <c r="T22" s="156"/>
      <c r="U22" s="156"/>
      <c r="V22" s="156"/>
    </row>
    <row r="23" spans="2:22" ht="15.75" customHeight="1">
      <c r="B23" s="76" t="s">
        <v>45</v>
      </c>
      <c r="C23" s="165">
        <v>11</v>
      </c>
      <c r="D23" s="165"/>
      <c r="E23" s="165">
        <v>18</v>
      </c>
      <c r="F23" s="165">
        <v>18</v>
      </c>
      <c r="G23" s="166"/>
      <c r="H23" s="162"/>
      <c r="I23" s="162"/>
      <c r="J23" s="79"/>
      <c r="K23" s="162">
        <v>5</v>
      </c>
      <c r="L23" s="162"/>
      <c r="M23" s="162">
        <v>20</v>
      </c>
      <c r="N23" s="162"/>
      <c r="O23" s="163">
        <v>9</v>
      </c>
      <c r="P23" s="163"/>
      <c r="Q23" s="164"/>
      <c r="R23" s="164"/>
      <c r="S23" s="156"/>
      <c r="T23" s="156"/>
      <c r="U23" s="156"/>
      <c r="V23" s="156"/>
    </row>
    <row r="24" spans="2:22" ht="15.75" customHeight="1">
      <c r="B24" s="76" t="s">
        <v>46</v>
      </c>
      <c r="C24" s="165">
        <v>9</v>
      </c>
      <c r="D24" s="165"/>
      <c r="E24" s="165">
        <v>31</v>
      </c>
      <c r="F24" s="165">
        <v>31</v>
      </c>
      <c r="G24" s="166"/>
      <c r="H24" s="162"/>
      <c r="I24" s="162"/>
      <c r="J24" s="79"/>
      <c r="K24" s="162">
        <v>5</v>
      </c>
      <c r="L24" s="162"/>
      <c r="M24" s="162">
        <v>29</v>
      </c>
      <c r="N24" s="162"/>
      <c r="O24" s="163">
        <v>7</v>
      </c>
      <c r="P24" s="163"/>
      <c r="Q24" s="164"/>
      <c r="R24" s="164"/>
      <c r="S24" s="156"/>
      <c r="T24" s="156"/>
      <c r="U24" s="156"/>
      <c r="V24" s="156"/>
    </row>
    <row r="25" spans="2:22" ht="15.75" customHeight="1">
      <c r="B25" s="76" t="s">
        <v>47</v>
      </c>
      <c r="C25" s="165">
        <v>3</v>
      </c>
      <c r="D25" s="165"/>
      <c r="E25" s="165">
        <v>181</v>
      </c>
      <c r="F25" s="165">
        <v>181</v>
      </c>
      <c r="G25" s="166"/>
      <c r="H25" s="162"/>
      <c r="I25" s="162"/>
      <c r="J25" s="79"/>
      <c r="K25" s="162">
        <v>58</v>
      </c>
      <c r="L25" s="162"/>
      <c r="M25" s="162">
        <v>2</v>
      </c>
      <c r="N25" s="162"/>
      <c r="O25" s="163">
        <v>141</v>
      </c>
      <c r="P25" s="163"/>
      <c r="Q25" s="164"/>
      <c r="R25" s="164"/>
      <c r="S25" s="156"/>
      <c r="T25" s="156"/>
      <c r="U25" s="156"/>
      <c r="V25" s="156"/>
    </row>
    <row r="26" spans="2:22" ht="15.75" customHeight="1">
      <c r="B26" s="80" t="s">
        <v>48</v>
      </c>
      <c r="C26" s="157">
        <f>SUM(C17:C25)</f>
        <v>748</v>
      </c>
      <c r="D26" s="157"/>
      <c r="E26" s="157">
        <f>E17+E18+E19+E20+E21+E22+E23+E24+E25</f>
        <v>425</v>
      </c>
      <c r="F26" s="157"/>
      <c r="G26" s="81">
        <f>SUM(G17:G25)</f>
        <v>595</v>
      </c>
      <c r="H26" s="158">
        <f>SUM(H17:H25)</f>
        <v>1423.8</v>
      </c>
      <c r="I26" s="158"/>
      <c r="J26" s="82">
        <f>SUM(J17:J25)</f>
        <v>158.59799999999998</v>
      </c>
      <c r="K26" s="159">
        <f>SUM(K17:K25)</f>
        <v>414</v>
      </c>
      <c r="L26" s="159"/>
      <c r="M26" s="159">
        <f>SUM(M17:M25)</f>
        <v>2275</v>
      </c>
      <c r="N26" s="159"/>
      <c r="O26" s="159">
        <f>SUM(O17:O25)</f>
        <v>282</v>
      </c>
      <c r="P26" s="159"/>
      <c r="Q26" s="160"/>
      <c r="R26" s="160"/>
      <c r="S26" s="161"/>
      <c r="T26" s="161"/>
      <c r="U26" s="161"/>
      <c r="V26" s="161"/>
    </row>
    <row r="27" spans="2:22" s="84" customFormat="1" ht="6.75" customHeight="1">
      <c r="B27" s="85"/>
      <c r="C27" s="86"/>
      <c r="D27" s="86"/>
      <c r="E27" s="86"/>
      <c r="F27" s="86"/>
      <c r="G27" s="87"/>
      <c r="H27" s="88"/>
      <c r="I27" s="88"/>
      <c r="J27" s="88"/>
      <c r="K27" s="88"/>
      <c r="L27" s="88"/>
      <c r="M27" s="88"/>
      <c r="N27" s="88"/>
      <c r="O27" s="89"/>
      <c r="P27" s="89"/>
      <c r="Q27" s="90"/>
      <c r="R27" s="90"/>
      <c r="S27" s="83"/>
      <c r="T27" s="83"/>
      <c r="U27" s="83"/>
      <c r="V27" s="83"/>
    </row>
    <row r="28" spans="1:20" ht="14.25" customHeight="1">
      <c r="A28" s="91"/>
      <c r="B28" s="152" t="s">
        <v>49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91"/>
      <c r="P28" s="91"/>
      <c r="Q28" s="91"/>
      <c r="R28" s="91"/>
      <c r="S28" s="91"/>
      <c r="T28" s="91"/>
    </row>
    <row r="30" spans="1:9" ht="21" customHeight="1">
      <c r="A30" s="153" t="s">
        <v>50</v>
      </c>
      <c r="B30" s="153"/>
      <c r="C30" s="153"/>
      <c r="D30" s="153"/>
      <c r="E30" s="153"/>
      <c r="F30" s="153"/>
      <c r="G30" s="153"/>
      <c r="H30" s="153"/>
      <c r="I30" s="153"/>
    </row>
    <row r="31" spans="3:22" ht="18.75" customHeight="1">
      <c r="C31" s="154" t="s">
        <v>3</v>
      </c>
      <c r="D31" s="154"/>
      <c r="E31" s="154"/>
      <c r="F31" s="154"/>
      <c r="G31" s="92" t="s">
        <v>4</v>
      </c>
      <c r="H31" s="17" t="s">
        <v>5</v>
      </c>
      <c r="I31" s="155" t="s">
        <v>6</v>
      </c>
      <c r="J31" s="155"/>
      <c r="K31" s="155"/>
      <c r="L31" s="155"/>
      <c r="M31" s="155"/>
      <c r="N31" s="154" t="s">
        <v>7</v>
      </c>
      <c r="O31" s="154"/>
      <c r="P31" s="154"/>
      <c r="Q31" s="154"/>
      <c r="R31" s="154"/>
      <c r="S31" s="154"/>
      <c r="T31" s="154"/>
      <c r="U31" s="154"/>
      <c r="V31" s="93"/>
    </row>
    <row r="32" spans="3:22" ht="36.75" customHeight="1">
      <c r="C32" s="27" t="s">
        <v>51</v>
      </c>
      <c r="D32" s="94" t="s">
        <v>52</v>
      </c>
      <c r="E32" s="95" t="s">
        <v>12</v>
      </c>
      <c r="F32" s="96" t="s">
        <v>13</v>
      </c>
      <c r="G32" s="97" t="s">
        <v>4</v>
      </c>
      <c r="H32" s="98" t="s">
        <v>5</v>
      </c>
      <c r="I32" s="99" t="s">
        <v>15</v>
      </c>
      <c r="J32" s="75" t="s">
        <v>16</v>
      </c>
      <c r="K32" s="75" t="s">
        <v>17</v>
      </c>
      <c r="L32" s="75" t="s">
        <v>18</v>
      </c>
      <c r="M32" s="75" t="s">
        <v>53</v>
      </c>
      <c r="N32" s="100" t="s">
        <v>20</v>
      </c>
      <c r="O32" s="75" t="s">
        <v>21</v>
      </c>
      <c r="P32" s="75" t="s">
        <v>22</v>
      </c>
      <c r="Q32" s="75" t="s">
        <v>23</v>
      </c>
      <c r="R32" s="101" t="s">
        <v>24</v>
      </c>
      <c r="S32" s="75" t="s">
        <v>25</v>
      </c>
      <c r="T32" s="75" t="s">
        <v>26</v>
      </c>
      <c r="U32" s="102" t="s">
        <v>27</v>
      </c>
      <c r="V32" s="103"/>
    </row>
    <row r="33" spans="1:22" ht="47.25" customHeight="1">
      <c r="A33" s="149" t="s">
        <v>54</v>
      </c>
      <c r="B33" s="149"/>
      <c r="C33" s="104">
        <v>1</v>
      </c>
      <c r="D33" s="105" t="s">
        <v>55</v>
      </c>
      <c r="E33" s="106" t="s">
        <v>55</v>
      </c>
      <c r="F33" s="107" t="s">
        <v>55</v>
      </c>
      <c r="G33" s="108" t="s">
        <v>55</v>
      </c>
      <c r="H33" s="109" t="s">
        <v>55</v>
      </c>
      <c r="I33" s="110">
        <v>1</v>
      </c>
      <c r="J33" s="106" t="s">
        <v>55</v>
      </c>
      <c r="K33" s="106" t="s">
        <v>55</v>
      </c>
      <c r="L33" s="106" t="s">
        <v>55</v>
      </c>
      <c r="M33" s="106" t="s">
        <v>55</v>
      </c>
      <c r="N33" s="111" t="s">
        <v>55</v>
      </c>
      <c r="O33" s="106" t="s">
        <v>55</v>
      </c>
      <c r="P33" s="106" t="s">
        <v>55</v>
      </c>
      <c r="Q33" s="106" t="s">
        <v>55</v>
      </c>
      <c r="R33" s="106" t="s">
        <v>55</v>
      </c>
      <c r="S33" s="106" t="s">
        <v>55</v>
      </c>
      <c r="T33" s="106">
        <v>1</v>
      </c>
      <c r="U33" s="107" t="s">
        <v>55</v>
      </c>
      <c r="V33" s="112"/>
    </row>
    <row r="34" spans="1:22" ht="33.75" customHeight="1">
      <c r="A34" s="149" t="s">
        <v>56</v>
      </c>
      <c r="B34" s="149"/>
      <c r="C34" s="104" t="s">
        <v>57</v>
      </c>
      <c r="D34" s="105" t="s">
        <v>55</v>
      </c>
      <c r="E34" s="106" t="s">
        <v>55</v>
      </c>
      <c r="F34" s="107" t="s">
        <v>55</v>
      </c>
      <c r="G34" s="108" t="s">
        <v>55</v>
      </c>
      <c r="H34" s="109" t="s">
        <v>55</v>
      </c>
      <c r="I34" s="110" t="s">
        <v>57</v>
      </c>
      <c r="J34" s="106" t="s">
        <v>55</v>
      </c>
      <c r="K34" s="106" t="s">
        <v>55</v>
      </c>
      <c r="L34" s="106" t="s">
        <v>55</v>
      </c>
      <c r="M34" s="106" t="s">
        <v>55</v>
      </c>
      <c r="N34" s="111" t="s">
        <v>55</v>
      </c>
      <c r="O34" s="106" t="s">
        <v>55</v>
      </c>
      <c r="P34" s="106" t="s">
        <v>55</v>
      </c>
      <c r="Q34" s="106" t="s">
        <v>55</v>
      </c>
      <c r="R34" s="106" t="s">
        <v>55</v>
      </c>
      <c r="S34" s="106" t="s">
        <v>55</v>
      </c>
      <c r="T34" s="106" t="s">
        <v>57</v>
      </c>
      <c r="U34" s="107" t="s">
        <v>58</v>
      </c>
      <c r="V34" s="112"/>
    </row>
    <row r="35" spans="1:22" ht="46.5" customHeight="1">
      <c r="A35" s="149" t="s">
        <v>59</v>
      </c>
      <c r="B35" s="149"/>
      <c r="C35" s="104"/>
      <c r="D35" s="105" t="s">
        <v>55</v>
      </c>
      <c r="E35" s="106" t="s">
        <v>55</v>
      </c>
      <c r="F35" s="107" t="s">
        <v>55</v>
      </c>
      <c r="G35" s="108" t="s">
        <v>60</v>
      </c>
      <c r="H35" s="109" t="s">
        <v>60</v>
      </c>
      <c r="I35" s="106" t="s">
        <v>55</v>
      </c>
      <c r="J35" s="106" t="s">
        <v>55</v>
      </c>
      <c r="K35" s="106" t="s">
        <v>60</v>
      </c>
      <c r="L35" s="106" t="s">
        <v>60</v>
      </c>
      <c r="M35" s="106" t="s">
        <v>55</v>
      </c>
      <c r="N35" s="111" t="s">
        <v>60</v>
      </c>
      <c r="O35" s="106" t="s">
        <v>55</v>
      </c>
      <c r="P35" s="106" t="s">
        <v>55</v>
      </c>
      <c r="Q35" s="106" t="s">
        <v>55</v>
      </c>
      <c r="R35" s="106" t="s">
        <v>55</v>
      </c>
      <c r="S35" s="106" t="s">
        <v>55</v>
      </c>
      <c r="T35" s="74"/>
      <c r="U35" s="106" t="s">
        <v>57</v>
      </c>
      <c r="V35" s="112"/>
    </row>
    <row r="36" spans="1:22" ht="31.5" customHeight="1">
      <c r="A36" s="149" t="s">
        <v>61</v>
      </c>
      <c r="B36" s="149"/>
      <c r="C36" s="113">
        <v>3</v>
      </c>
      <c r="D36" s="114">
        <v>1</v>
      </c>
      <c r="E36" s="115">
        <v>1</v>
      </c>
      <c r="F36" s="116" t="s">
        <v>55</v>
      </c>
      <c r="G36" s="117">
        <v>1</v>
      </c>
      <c r="H36" s="118">
        <v>1</v>
      </c>
      <c r="I36" s="119">
        <v>6</v>
      </c>
      <c r="J36" s="115" t="s">
        <v>55</v>
      </c>
      <c r="K36" s="115" t="s">
        <v>55</v>
      </c>
      <c r="L36" s="115" t="s">
        <v>55</v>
      </c>
      <c r="M36" s="115" t="s">
        <v>55</v>
      </c>
      <c r="N36" s="120">
        <v>1</v>
      </c>
      <c r="O36" s="115" t="s">
        <v>55</v>
      </c>
      <c r="P36" s="115" t="s">
        <v>55</v>
      </c>
      <c r="Q36" s="115" t="s">
        <v>55</v>
      </c>
      <c r="R36" s="115" t="s">
        <v>55</v>
      </c>
      <c r="S36" s="115" t="s">
        <v>55</v>
      </c>
      <c r="T36" s="115">
        <v>6</v>
      </c>
      <c r="U36" s="121">
        <v>1</v>
      </c>
      <c r="V36" s="122"/>
    </row>
    <row r="37" spans="1:22" ht="33.75" customHeight="1">
      <c r="A37" s="149" t="s">
        <v>62</v>
      </c>
      <c r="B37" s="149"/>
      <c r="C37" s="113">
        <v>1</v>
      </c>
      <c r="D37" s="114"/>
      <c r="E37" s="115"/>
      <c r="F37" s="116"/>
      <c r="G37" s="123"/>
      <c r="H37" s="118"/>
      <c r="I37" s="113">
        <v>1</v>
      </c>
      <c r="J37" s="124"/>
      <c r="K37" s="125"/>
      <c r="L37" s="125"/>
      <c r="M37" s="125"/>
      <c r="N37" s="120"/>
      <c r="O37" s="115"/>
      <c r="P37" s="115"/>
      <c r="Q37" s="115"/>
      <c r="R37" s="115"/>
      <c r="S37" s="115"/>
      <c r="T37" s="115">
        <v>1</v>
      </c>
      <c r="U37" s="121"/>
      <c r="V37" s="122"/>
    </row>
    <row r="38" spans="1:22" ht="30" customHeight="1">
      <c r="A38" s="149" t="s">
        <v>63</v>
      </c>
      <c r="B38" s="149"/>
      <c r="C38" s="113">
        <v>1</v>
      </c>
      <c r="D38" s="126"/>
      <c r="E38" s="127"/>
      <c r="F38" s="128"/>
      <c r="G38" s="129"/>
      <c r="H38" s="129"/>
      <c r="I38" s="120">
        <v>1</v>
      </c>
      <c r="J38" s="125"/>
      <c r="K38" s="125"/>
      <c r="L38" s="125"/>
      <c r="M38" s="125"/>
      <c r="N38" s="130"/>
      <c r="O38" s="125"/>
      <c r="P38" s="125"/>
      <c r="Q38" s="125"/>
      <c r="R38" s="125"/>
      <c r="S38" s="125"/>
      <c r="T38" s="115">
        <v>2</v>
      </c>
      <c r="U38" s="131"/>
      <c r="V38" s="132"/>
    </row>
    <row r="39" spans="1:22" ht="21" customHeight="1">
      <c r="A39" s="149" t="s">
        <v>64</v>
      </c>
      <c r="B39" s="149"/>
      <c r="C39" s="113">
        <v>2</v>
      </c>
      <c r="D39" s="114">
        <v>1</v>
      </c>
      <c r="E39" s="133">
        <v>1</v>
      </c>
      <c r="F39" s="134">
        <v>1</v>
      </c>
      <c r="G39" s="135">
        <v>2</v>
      </c>
      <c r="H39" s="118">
        <v>3</v>
      </c>
      <c r="I39" s="120">
        <v>3</v>
      </c>
      <c r="J39" s="115">
        <v>1</v>
      </c>
      <c r="K39" s="115">
        <v>1</v>
      </c>
      <c r="L39" s="115">
        <v>1</v>
      </c>
      <c r="M39" s="115">
        <v>1</v>
      </c>
      <c r="N39" s="120">
        <v>1</v>
      </c>
      <c r="O39" s="115">
        <v>1</v>
      </c>
      <c r="P39" s="115">
        <v>1</v>
      </c>
      <c r="Q39" s="115">
        <v>1</v>
      </c>
      <c r="R39" s="115">
        <v>1</v>
      </c>
      <c r="S39" s="115">
        <v>1</v>
      </c>
      <c r="T39" s="115">
        <v>5</v>
      </c>
      <c r="U39" s="121">
        <v>1</v>
      </c>
      <c r="V39" s="122"/>
    </row>
  </sheetData>
  <sheetProtection selectLockedCells="1" selectUnlockedCells="1"/>
  <mergeCells count="123">
    <mergeCell ref="A1:V1"/>
    <mergeCell ref="A2:U2"/>
    <mergeCell ref="A3:I3"/>
    <mergeCell ref="C5:F5"/>
    <mergeCell ref="I5:M5"/>
    <mergeCell ref="N5:U5"/>
    <mergeCell ref="C12:D12"/>
    <mergeCell ref="I12:J12"/>
    <mergeCell ref="U12:V12"/>
    <mergeCell ref="A15:M15"/>
    <mergeCell ref="C16:D16"/>
    <mergeCell ref="E16:F16"/>
    <mergeCell ref="H16:I16"/>
    <mergeCell ref="K16:L16"/>
    <mergeCell ref="M16:N16"/>
    <mergeCell ref="O16:P16"/>
    <mergeCell ref="Q16:R16"/>
    <mergeCell ref="S16:T16"/>
    <mergeCell ref="U16:V16"/>
    <mergeCell ref="C17:D17"/>
    <mergeCell ref="E17:F17"/>
    <mergeCell ref="H17:I17"/>
    <mergeCell ref="K17:L17"/>
    <mergeCell ref="M17:N17"/>
    <mergeCell ref="O17:P17"/>
    <mergeCell ref="Q17:R17"/>
    <mergeCell ref="S17:T17"/>
    <mergeCell ref="U17:V17"/>
    <mergeCell ref="C18:D18"/>
    <mergeCell ref="E18:F18"/>
    <mergeCell ref="H18:I18"/>
    <mergeCell ref="K18:L18"/>
    <mergeCell ref="M18:N18"/>
    <mergeCell ref="O18:P18"/>
    <mergeCell ref="Q18:R18"/>
    <mergeCell ref="S18:T18"/>
    <mergeCell ref="U18:V18"/>
    <mergeCell ref="C19:D19"/>
    <mergeCell ref="E19:F19"/>
    <mergeCell ref="H19:I19"/>
    <mergeCell ref="K19:L19"/>
    <mergeCell ref="M19:N19"/>
    <mergeCell ref="O19:P19"/>
    <mergeCell ref="Q19:R19"/>
    <mergeCell ref="S19:T19"/>
    <mergeCell ref="U19:V19"/>
    <mergeCell ref="C20:D20"/>
    <mergeCell ref="E20:F20"/>
    <mergeCell ref="H20:I20"/>
    <mergeCell ref="K20:L20"/>
    <mergeCell ref="M20:N20"/>
    <mergeCell ref="O20:P20"/>
    <mergeCell ref="Q20:R20"/>
    <mergeCell ref="S20:T20"/>
    <mergeCell ref="U20:V20"/>
    <mergeCell ref="C21:D21"/>
    <mergeCell ref="E21:F21"/>
    <mergeCell ref="G21:G25"/>
    <mergeCell ref="H21:I21"/>
    <mergeCell ref="K21:L21"/>
    <mergeCell ref="M21:N21"/>
    <mergeCell ref="O21:P21"/>
    <mergeCell ref="Q21:R21"/>
    <mergeCell ref="S21:T21"/>
    <mergeCell ref="U21:V21"/>
    <mergeCell ref="C22:D22"/>
    <mergeCell ref="E22:F22"/>
    <mergeCell ref="H22:I22"/>
    <mergeCell ref="K22:L22"/>
    <mergeCell ref="M22:N22"/>
    <mergeCell ref="O22:P22"/>
    <mergeCell ref="Q22:R22"/>
    <mergeCell ref="S22:T22"/>
    <mergeCell ref="U22:V22"/>
    <mergeCell ref="C23:D23"/>
    <mergeCell ref="E23:F23"/>
    <mergeCell ref="H23:I23"/>
    <mergeCell ref="K23:L23"/>
    <mergeCell ref="M23:N23"/>
    <mergeCell ref="O23:P23"/>
    <mergeCell ref="Q23:R23"/>
    <mergeCell ref="S23:T23"/>
    <mergeCell ref="U23:V23"/>
    <mergeCell ref="C24:D24"/>
    <mergeCell ref="E24:F24"/>
    <mergeCell ref="H24:I24"/>
    <mergeCell ref="K24:L24"/>
    <mergeCell ref="M24:N24"/>
    <mergeCell ref="O24:P24"/>
    <mergeCell ref="Q24:R24"/>
    <mergeCell ref="S24:T24"/>
    <mergeCell ref="U24:V24"/>
    <mergeCell ref="C25:D25"/>
    <mergeCell ref="E25:F25"/>
    <mergeCell ref="H25:I25"/>
    <mergeCell ref="K25:L25"/>
    <mergeCell ref="Q26:R26"/>
    <mergeCell ref="S26:T26"/>
    <mergeCell ref="U26:V26"/>
    <mergeCell ref="M25:N25"/>
    <mergeCell ref="O25:P25"/>
    <mergeCell ref="Q25:R25"/>
    <mergeCell ref="S25:T25"/>
    <mergeCell ref="C31:F31"/>
    <mergeCell ref="I31:M31"/>
    <mergeCell ref="N31:U31"/>
    <mergeCell ref="U25:V25"/>
    <mergeCell ref="C26:D26"/>
    <mergeCell ref="E26:F26"/>
    <mergeCell ref="H26:I26"/>
    <mergeCell ref="K26:L26"/>
    <mergeCell ref="M26:N26"/>
    <mergeCell ref="O26:P26"/>
    <mergeCell ref="A37:B37"/>
    <mergeCell ref="A38:B38"/>
    <mergeCell ref="A39:B39"/>
    <mergeCell ref="V5:V6"/>
    <mergeCell ref="A33:B33"/>
    <mergeCell ref="A34:B34"/>
    <mergeCell ref="A35:B35"/>
    <mergeCell ref="A36:B36"/>
    <mergeCell ref="B28:N28"/>
    <mergeCell ref="A30:I30"/>
  </mergeCells>
  <printOptions/>
  <pageMargins left="0" right="0" top="0" bottom="0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2014-07-08T09:27:03Z</cp:lastPrinted>
  <dcterms:created xsi:type="dcterms:W3CDTF">2014-07-08T09:27:22Z</dcterms:created>
  <dcterms:modified xsi:type="dcterms:W3CDTF">2014-07-08T09:27:22Z</dcterms:modified>
  <cp:category/>
  <cp:version/>
  <cp:contentType/>
  <cp:contentStatus/>
</cp:coreProperties>
</file>