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BEC24EED-9E10-46BC-9F85-8F9785143B49}" xr6:coauthVersionLast="47" xr6:coauthVersionMax="47" xr10:uidLastSave="{00000000-0000-0000-0000-000000000000}"/>
  <bookViews>
    <workbookView xWindow="-120" yWindow="-120" windowWidth="29040" windowHeight="15840" tabRatio="751" xr2:uid="{00000000-000D-0000-FFFF-FFFF00000000}"/>
  </bookViews>
  <sheets>
    <sheet name="SCHEDA 1 - SINTESI" sheetId="10" r:id="rId1"/>
    <sheet name="SCHEDA 2 - NOLEGGIO E AT" sheetId="1" r:id="rId2"/>
    <sheet name="SCHEDA 3 - PRESTAZIONI" sheetId="11" r:id="rId3"/>
    <sheet name="SCHEDA 4-REAGENTI E CONSUMABILI" sheetId="8" r:id="rId4"/>
    <sheet name="SCHEDA 5 - ANALITICO REAGENTI" sheetId="14" r:id="rId5"/>
  </sheets>
  <definedNames>
    <definedName name="_xlnm.Print_Area" localSheetId="0">'SCHEDA 1 - SINTESI'!$A$2:$G$22</definedName>
    <definedName name="_xlnm.Print_Area" localSheetId="1">'SCHEDA 2 - NOLEGGIO E AT'!#REF!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F30" i="11" l="1"/>
  <c r="D30" i="11"/>
  <c r="F26" i="11"/>
  <c r="D26" i="11"/>
  <c r="G29" i="11"/>
  <c r="G28" i="11"/>
  <c r="E29" i="11"/>
  <c r="E28" i="11"/>
  <c r="G16" i="11"/>
  <c r="G17" i="11"/>
  <c r="G18" i="11"/>
  <c r="G19" i="11"/>
  <c r="G15" i="11"/>
  <c r="E21" i="11"/>
  <c r="E16" i="11"/>
  <c r="E17" i="11"/>
  <c r="E18" i="11"/>
  <c r="E19" i="11"/>
  <c r="E20" i="11"/>
  <c r="E22" i="11"/>
  <c r="E23" i="11"/>
  <c r="E24" i="11"/>
  <c r="E25" i="11"/>
  <c r="E15" i="11"/>
  <c r="F10" i="11"/>
  <c r="D10" i="11"/>
  <c r="G8" i="11"/>
  <c r="G7" i="11"/>
  <c r="E7" i="11"/>
  <c r="G30" i="11" l="1"/>
  <c r="E30" i="11"/>
  <c r="G26" i="11"/>
  <c r="E26" i="1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U9" i="1"/>
  <c r="T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Q9" i="1"/>
  <c r="G31" i="11" l="1"/>
  <c r="F16" i="10" s="1"/>
  <c r="G16" i="10" s="1"/>
  <c r="E31" i="11"/>
  <c r="P18" i="1"/>
  <c r="C13" i="10" s="1"/>
  <c r="Q18" i="1"/>
  <c r="C14" i="10" s="1"/>
  <c r="C16" i="10" l="1"/>
  <c r="D16" i="10" s="1"/>
  <c r="D13" i="10"/>
  <c r="U18" i="1"/>
  <c r="F14" i="10" s="1"/>
  <c r="T18" i="1"/>
  <c r="F13" i="10" s="1"/>
  <c r="G9" i="11" l="1"/>
  <c r="G10" i="11" s="1"/>
  <c r="F12" i="10" s="1"/>
  <c r="F18" i="10" s="1"/>
  <c r="E9" i="11"/>
  <c r="E8" i="11"/>
  <c r="E10" i="11" l="1"/>
  <c r="C12" i="10" s="1"/>
  <c r="D12" i="10" l="1"/>
  <c r="C18" i="10"/>
  <c r="C21" i="10"/>
  <c r="G13" i="10" l="1"/>
  <c r="G14" i="10" l="1"/>
  <c r="G19" i="10" s="1"/>
  <c r="G12" i="10" l="1"/>
  <c r="G18" i="10" s="1"/>
  <c r="F19" i="10" l="1"/>
  <c r="D14" i="10"/>
  <c r="D19" i="10" s="1"/>
  <c r="D18" i="10" l="1"/>
  <c r="B21" i="10" s="1"/>
  <c r="C19" i="10" l="1"/>
</calcChain>
</file>

<file path=xl/sharedStrings.xml><?xml version="1.0" encoding="utf-8"?>
<sst xmlns="http://schemas.openxmlformats.org/spreadsheetml/2006/main" count="364" uniqueCount="170">
  <si>
    <t>Codice prodotto fabbricante</t>
  </si>
  <si>
    <t>Codice prodotto fornitore</t>
  </si>
  <si>
    <t>Fabbricante</t>
  </si>
  <si>
    <t>Codice CND</t>
  </si>
  <si>
    <t>Prezzo listino a confezione</t>
  </si>
  <si>
    <t>%</t>
  </si>
  <si>
    <t>INTERFACCIAMENTI APPLICATIVI AZIENDALI</t>
  </si>
  <si>
    <t>SOFTWARE IVD proprietari</t>
  </si>
  <si>
    <t>Confezionamento</t>
  </si>
  <si>
    <t>Strumentazione</t>
  </si>
  <si>
    <t>Modello</t>
  </si>
  <si>
    <t>Canone Assistenza Tecnica Annuo singolo dispositivo in euro (senza IVA)</t>
  </si>
  <si>
    <t>Canone Noleggio Annuo TOTALE dispositivi offerti in euro (senza IVA)</t>
  </si>
  <si>
    <t>Canone Assistenza Tecnica TOTALE dispositivi offerti in euro (senza IVA)</t>
  </si>
  <si>
    <t>Durata contrattuale in anni</t>
  </si>
  <si>
    <t>Importo annuo offerto IVA esclusa</t>
  </si>
  <si>
    <t>Importo totale per durata contrattuale</t>
  </si>
  <si>
    <t>RIEPILOGO OFFERTA ECONOMICA - SCHEDA 1</t>
  </si>
  <si>
    <t xml:space="preserve">% </t>
  </si>
  <si>
    <t>INCIDENZA % SUI CANONI FISSI (NOLEGGIO E ASSISTENZA TECNICA)</t>
  </si>
  <si>
    <t>STRUMENTAZIONE</t>
  </si>
  <si>
    <t>TOTALE</t>
  </si>
  <si>
    <t>QUOTAZIONE ECONOMICA PRESTAZIONI - SCHEDA 3</t>
  </si>
  <si>
    <t>REAGENTI / CONSUMABILI E MATERIALE NECESSARIO- SCHEDA 4</t>
  </si>
  <si>
    <t>Quantità offerta</t>
  </si>
  <si>
    <t>Numero Repertorio</t>
  </si>
  <si>
    <t>Prezzo listino dispositivo IVA esclusa</t>
  </si>
  <si>
    <t>Numero Prestazioni annue</t>
  </si>
  <si>
    <t>Costo totale annuo IVA esclusa</t>
  </si>
  <si>
    <t>TOTALE OGGETTO FORNITURA</t>
  </si>
  <si>
    <t>Canone noleggio strumentazione (rif. Scheda 2)</t>
  </si>
  <si>
    <t>Canone assistenza tecnica strumentazione (rif. Scheda 2)</t>
  </si>
  <si>
    <t>AUSL di BOLOGNA</t>
  </si>
  <si>
    <t>Prestazioni Refertate
(rif. Scheda 3)</t>
  </si>
  <si>
    <r>
      <t>TOTALE CANONI NOLEGGIO E MANUTENZIONE</t>
    </r>
    <r>
      <rPr>
        <b/>
        <sz val="10"/>
        <color indexed="8"/>
        <rFont val="Calibri"/>
        <family val="2"/>
        <scheme val="minor"/>
      </rPr>
      <t xml:space="preserve"> (non superiore al 30% TOTALE OGGETTO FORNITURA)</t>
    </r>
  </si>
  <si>
    <t>AUSL DI BOLOGNA LUM</t>
  </si>
  <si>
    <t>NOLEGGIO E ASSISTENZA TECNICA STRUMENTAZIONE E SOFTWARE - SCHEDA 2</t>
  </si>
  <si>
    <t>Produttore</t>
  </si>
  <si>
    <t>UDI-DI</t>
  </si>
  <si>
    <t>Canone Noleggio Annuo singolo dispositivo  in euro (senza IVA)</t>
  </si>
  <si>
    <t>AUSL BOLOGNA LUM</t>
  </si>
  <si>
    <t>Totali</t>
  </si>
  <si>
    <t>Fornitura in service di sistemi analitici di citofluorimetria</t>
  </si>
  <si>
    <t>OGGETTO DELLA FORNITURA</t>
  </si>
  <si>
    <t>Fornitura in service di  sistemi analitici di citofluorimetria</t>
  </si>
  <si>
    <t>Rif.</t>
  </si>
  <si>
    <t>Prezzo a Referto       IVA esclusa</t>
  </si>
  <si>
    <t xml:space="preserve">Numero Annuo Referti  </t>
  </si>
  <si>
    <t>Importo Annuo    IVA esclusa</t>
  </si>
  <si>
    <t>Importo Annuo IVA esclusa</t>
  </si>
  <si>
    <t>A.1</t>
  </si>
  <si>
    <t>A.2</t>
  </si>
  <si>
    <t>Conteggio delle cellule staminali ematopoietiche CD34+ con vitalità cellulare</t>
  </si>
  <si>
    <t>1a+2a+3a Fluorescenza</t>
  </si>
  <si>
    <t>Consumo annuo tubi</t>
  </si>
  <si>
    <t>1) Esami diagnostici di 1° livello</t>
  </si>
  <si>
    <t>Kit offerto     (Nome Commerciale)</t>
  </si>
  <si>
    <t>Codice Prodotto fabbricante</t>
  </si>
  <si>
    <t>Codice Prodotto fornitore</t>
  </si>
  <si>
    <t>Prezzo listino  confezione</t>
  </si>
  <si>
    <t>Fluorocromo</t>
  </si>
  <si>
    <t>Prezzo Listino Confezione</t>
  </si>
  <si>
    <t>Prezzo Offerto a confezione</t>
  </si>
  <si>
    <t>% Sconto applicata</t>
  </si>
  <si>
    <t>1a Fluorescenza</t>
  </si>
  <si>
    <t>2a Fluorescenza</t>
  </si>
  <si>
    <t>3a Fluorescenza</t>
  </si>
  <si>
    <t xml:space="preserve">    ////////////////////////////////////////////////</t>
  </si>
  <si>
    <t>Pannello</t>
  </si>
  <si>
    <t>3) REAGENTI ACCESSORI / CONSUMABILI  IN SCONTO MERCE</t>
  </si>
  <si>
    <t>Descrizione Prodotto</t>
  </si>
  <si>
    <t>Nome Commerciale</t>
  </si>
  <si>
    <t>N.ro annuo confezioni previste</t>
  </si>
  <si>
    <t>1° FLUORESCENZA</t>
  </si>
  <si>
    <t>Test/Reagente</t>
  </si>
  <si>
    <t>Confeziona-mento (ml)</t>
  </si>
  <si>
    <t>CND *</t>
  </si>
  <si>
    <t>Prezzo Offerto a confezione**</t>
  </si>
  <si>
    <t>% sconto applicata sul listino</t>
  </si>
  <si>
    <t>2° FLUORESCENZA</t>
  </si>
  <si>
    <t>3° FLUORESCENZA</t>
  </si>
  <si>
    <t>4° FLUORESCENZA</t>
  </si>
  <si>
    <t>5° FLUORESCENZA</t>
  </si>
  <si>
    <t>Confeziona-mento (n.ro tubi)</t>
  </si>
  <si>
    <t>Stazione analitica citofluorimetrica (1° livello )</t>
  </si>
  <si>
    <t>Stazione analitica citofluorimetrica (2° livello)</t>
  </si>
  <si>
    <t>Stazioni di lavoro aggiuntive</t>
  </si>
  <si>
    <t>Preparatore automatico</t>
  </si>
  <si>
    <t>Sistema di lisi e lavaggio</t>
  </si>
  <si>
    <t>Stampante a colori</t>
  </si>
  <si>
    <t>LUM BOLOGNA</t>
  </si>
  <si>
    <t>Canone Assistenza Tecnica Annuo TOTALE dispositivi offerti in euro (senza IVA)</t>
  </si>
  <si>
    <t>UOC Patologia Clinica</t>
  </si>
  <si>
    <t>UOC Ematologia</t>
  </si>
  <si>
    <t>QTà RICHIESTA LUM BO</t>
  </si>
  <si>
    <t>QTà RICHIESTA CONA LUP</t>
  </si>
  <si>
    <t>QTà RICHIESTA CONA Ematologia</t>
  </si>
  <si>
    <t>Immunofenotipo linfocitario TBNK (CD45/CD3/CD4/CD8/CD19/CD16/CD56)</t>
  </si>
  <si>
    <t xml:space="preserve">Conta linfociti T CD4+ (CD45/CD3/CD4/CD8) </t>
  </si>
  <si>
    <t>B14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</si>
  <si>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</si>
  <si>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</si>
  <si>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</si>
  <si>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</si>
  <si>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</si>
  <si>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</si>
  <si>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</si>
  <si>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</si>
  <si>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</si>
  <si>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</si>
  <si>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</si>
  <si>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4a Fluorescenza</t>
  </si>
  <si>
    <t>5a Fluorescenza</t>
  </si>
  <si>
    <t>6a Fluorescenza</t>
  </si>
  <si>
    <t>7a Fluorescenza</t>
  </si>
  <si>
    <t>8a Fluorescenza</t>
  </si>
  <si>
    <t>9a Fluorescenza</t>
  </si>
  <si>
    <t>&gt;/= 10 Fluorescenza</t>
  </si>
  <si>
    <t>Numero Annuo Test</t>
  </si>
  <si>
    <t>B12</t>
  </si>
  <si>
    <t>Numero di tubi liofili a 8 fluorescenze</t>
  </si>
  <si>
    <t>B13</t>
  </si>
  <si>
    <t>Numero di tubi liofili a 12 fluorescenze</t>
  </si>
  <si>
    <t>TEST A REFERTO:</t>
  </si>
  <si>
    <t>TOTALE (B1-B11)</t>
  </si>
  <si>
    <t>TOTALE (B12-B13)</t>
  </si>
  <si>
    <t>2) Tipizzazioni di 2° livello</t>
  </si>
  <si>
    <t>ANALITICO REAGENTI- SCHEDA 5</t>
  </si>
  <si>
    <t>1 + 1 backup</t>
  </si>
  <si>
    <t>TEST</t>
  </si>
  <si>
    <t>Prezzo a tubi IVA esclusa</t>
  </si>
  <si>
    <t>TUBI LIOFILI</t>
  </si>
  <si>
    <t>Software aggiuntivo di analisi avanzata multiparametico</t>
  </si>
  <si>
    <t>Base d'asta non superabile IVA esclusa PER 5 ANNI</t>
  </si>
  <si>
    <t>Prezzo a test IVA esclusa</t>
  </si>
  <si>
    <t>Tubi liofili a 8 fluorescenze</t>
  </si>
  <si>
    <t>Tubi liofili a 12 fluorescenze</t>
  </si>
  <si>
    <t>Confezionamenti  disponibili (mL)</t>
  </si>
  <si>
    <t>Confezionamenti  disponibili (n.ro tubi)</t>
  </si>
  <si>
    <t>Prezzo a Anticorpo-fluorocromo</t>
  </si>
  <si>
    <t>Scheda 5: Offerta analitica reagenti (tipizzazioni 2° livello)</t>
  </si>
  <si>
    <t>Presenza marcatura CE IVD (Si/No)</t>
  </si>
  <si>
    <t>CND * : compilare solo se il dispositivo è dotato di marchio CE /IVD</t>
  </si>
  <si>
    <t>6° FLUORESCENZA</t>
  </si>
  <si>
    <t>7° FLUORESCENZA</t>
  </si>
  <si>
    <t>8° FLUORESCENZA</t>
  </si>
  <si>
    <t>9° FLUORESCENZA</t>
  </si>
  <si>
    <t>&gt;10° FLUORESCENZA</t>
  </si>
  <si>
    <t>Nome commerciale Prodotto</t>
  </si>
  <si>
    <t>TEST con tubi liofili a 12 fluorescenze</t>
  </si>
  <si>
    <t>TEST con tubi liofili a 8 fluorescenze</t>
  </si>
  <si>
    <t>Base d'asta non superabile per AUSL BOLOGNA IVA esclusa PER 5 ANNI:</t>
  </si>
  <si>
    <t>POS.1</t>
  </si>
  <si>
    <t>POS.2</t>
  </si>
  <si>
    <t>POS.3</t>
  </si>
  <si>
    <t>POS.4</t>
  </si>
  <si>
    <t>Importo annuo complessivo (pos.1+pos.2+pos.3) non superiore a € 404.500,00 Iva esclusa</t>
  </si>
  <si>
    <t>Importo annuo complessivo (pos.1+pos.2+pos.3) non superiore a € 81.000,00 Iva esclusa</t>
  </si>
  <si>
    <r>
      <t>Reagenti
(rif. Scheda 3)</t>
    </r>
    <r>
      <rPr>
        <b/>
        <sz val="11"/>
        <color indexed="8"/>
        <rFont val="Calibri"/>
        <family val="2"/>
        <scheme val="minor"/>
      </rPr>
      <t xml:space="preserve"> </t>
    </r>
  </si>
  <si>
    <t xml:space="preserve">Importo annuo (pos.4) non superiore a € 115.000,00 Iva esclusa </t>
  </si>
  <si>
    <t xml:space="preserve">Reagenti
(rif. Scheda 3)  </t>
  </si>
  <si>
    <t xml:space="preserve">Importo annuo (pos.4) non superiore a € 72.000,00 Iva esclusa </t>
  </si>
  <si>
    <t>Base d'asta non superabile per AOU FERRARA IVA esclusa PER 5 ANNI:</t>
  </si>
  <si>
    <t>AOU  di FERRARA</t>
  </si>
  <si>
    <t>AOU FERRARA</t>
  </si>
  <si>
    <t>AOU DI FERRARA</t>
  </si>
  <si>
    <t>SCHEDA OFFERTA ECONOMICA</t>
  </si>
  <si>
    <t>ALLEGATO E - SCHEDA OFFERTA ECONOMICA LOTTO 1</t>
  </si>
  <si>
    <t>TOTALE OFFERTO IVA esclusa</t>
  </si>
  <si>
    <t>TOTALE OFFERTO IVA inclusa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</si>
</sst>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€ &quot;#,##0.00\ ;&quot;-€ &quot;#,##0.00\ ;&quot; € -&quot;#\ ;@\ "/>
    <numFmt numFmtId="165" formatCode="#,##0.00\ [$€]\ ;\-#,##0.00\ [$€]\ ;&quot; -&quot;00\ [$€]\ ;@\ "/>
    <numFmt numFmtId="166" formatCode="#,##0.00\ &quot;€&quot;"/>
    <numFmt numFmtId="167" formatCode="&quot;€ &quot;#,##0.00"/>
    <numFmt numFmtId="168" formatCode="_-* #,##0.00\ [$€-410]_-;\-* #,##0.00\ [$€-410]_-;_-* &quot;-&quot;??\ [$€-410]_-;_-@_-"/>
    <numFmt numFmtId="169" formatCode="_-&quot;€ &quot;* #,##0.00_-;&quot;-€ &quot;* #,##0.00_-;_-&quot;€ &quot;* \-??_-;_-@_-"/>
  </numFmts>
  <fonts count="58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39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2"/>
      <name val="Cambria"/>
      <family val="1"/>
      <charset val="1"/>
    </font>
    <font>
      <sz val="12"/>
      <color rgb="FF800000"/>
      <name val="Cambria"/>
      <family val="1"/>
      <charset val="1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2"/>
      <name val="Verdana"/>
      <family val="2"/>
    </font>
    <font>
      <b/>
      <sz val="11"/>
      <name val="Arial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Calibri"/>
      <family val="2"/>
    </font>
    <font>
      <b/>
      <sz val="10"/>
      <color indexed="12"/>
      <name val="MS Sans Serif"/>
      <family val="2"/>
    </font>
    <font>
      <b/>
      <sz val="16"/>
      <name val="Arial"/>
      <family val="2"/>
    </font>
    <font>
      <b/>
      <sz val="1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rgb="FFF2F2F2"/>
        <bgColor rgb="FFFFFFFF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72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2" fillId="6" borderId="0" applyBorder="0" applyProtection="0"/>
    <xf numFmtId="164" fontId="12" fillId="0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2" fillId="0" borderId="0" applyBorder="0" applyProtection="0"/>
    <xf numFmtId="0" fontId="12" fillId="0" borderId="0" applyBorder="0" applyProtection="0"/>
    <xf numFmtId="165" fontId="12" fillId="0" borderId="0" applyBorder="0" applyProtection="0"/>
    <xf numFmtId="0" fontId="3" fillId="0" borderId="0" applyBorder="0" applyProtection="0"/>
    <xf numFmtId="9" fontId="12" fillId="0" borderId="0" applyFont="0" applyFill="0" applyBorder="0" applyAlignment="0" applyProtection="0"/>
    <xf numFmtId="0" fontId="15" fillId="0" borderId="0"/>
    <xf numFmtId="0" fontId="15" fillId="0" borderId="0"/>
    <xf numFmtId="0" fontId="21" fillId="14" borderId="21" applyNumberFormat="0" applyAlignment="0" applyProtection="0"/>
    <xf numFmtId="0" fontId="22" fillId="9" borderId="22" applyNumberFormat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</cellStyleXfs>
  <cellXfs count="209">
    <xf numFmtId="0" fontId="0" fillId="0" borderId="0" xfId="0"/>
    <xf numFmtId="0" fontId="0" fillId="0" borderId="4" xfId="0" applyBorder="1"/>
    <xf numFmtId="0" fontId="0" fillId="0" borderId="5" xfId="0" applyBorder="1"/>
    <xf numFmtId="0" fontId="17" fillId="0" borderId="0" xfId="0" applyFont="1"/>
    <xf numFmtId="0" fontId="17" fillId="0" borderId="0" xfId="0" applyFont="1" applyAlignment="1">
      <alignment wrapText="1"/>
    </xf>
    <xf numFmtId="0" fontId="17" fillId="12" borderId="0" xfId="0" applyFont="1" applyFill="1"/>
    <xf numFmtId="0" fontId="0" fillId="0" borderId="11" xfId="0" applyBorder="1"/>
    <xf numFmtId="167" fontId="15" fillId="0" borderId="0" xfId="0" applyNumberFormat="1" applyFont="1" applyAlignment="1">
      <alignment horizontal="center" vertical="center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16" xfId="0" applyFont="1" applyFill="1" applyBorder="1" applyAlignment="1">
      <alignment horizontal="center" vertical="center" wrapText="1"/>
    </xf>
    <xf numFmtId="0" fontId="0" fillId="12" borderId="0" xfId="0" applyFill="1"/>
    <xf numFmtId="166" fontId="17" fillId="0" borderId="0" xfId="0" applyNumberFormat="1" applyFont="1"/>
    <xf numFmtId="0" fontId="16" fillId="0" borderId="0" xfId="0" applyFont="1" applyAlignment="1">
      <alignment horizontal="right" wrapText="1"/>
    </xf>
    <xf numFmtId="9" fontId="17" fillId="0" borderId="0" xfId="19" applyFont="1" applyFill="1" applyBorder="1"/>
    <xf numFmtId="0" fontId="17" fillId="11" borderId="2" xfId="0" applyFont="1" applyFill="1" applyBorder="1" applyAlignment="1">
      <alignment wrapText="1"/>
    </xf>
    <xf numFmtId="0" fontId="17" fillId="11" borderId="2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17" fillId="11" borderId="17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wrapText="1"/>
    </xf>
    <xf numFmtId="0" fontId="16" fillId="11" borderId="14" xfId="0" applyFont="1" applyFill="1" applyBorder="1" applyAlignment="1">
      <alignment vertical="center" wrapText="1"/>
    </xf>
    <xf numFmtId="166" fontId="19" fillId="13" borderId="2" xfId="0" applyNumberFormat="1" applyFont="1" applyFill="1" applyBorder="1" applyAlignment="1">
      <alignment horizontal="center" vertical="center"/>
    </xf>
    <xf numFmtId="166" fontId="18" fillId="0" borderId="3" xfId="0" applyNumberFormat="1" applyFont="1" applyBorder="1" applyAlignment="1">
      <alignment wrapText="1"/>
    </xf>
    <xf numFmtId="0" fontId="20" fillId="0" borderId="9" xfId="0" applyFont="1" applyBorder="1" applyAlignment="1">
      <alignment vertical="center" wrapText="1"/>
    </xf>
    <xf numFmtId="0" fontId="18" fillId="0" borderId="8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0" fillId="0" borderId="0" xfId="0" applyAlignment="1">
      <alignment horizontal="center"/>
    </xf>
    <xf numFmtId="166" fontId="25" fillId="0" borderId="0" xfId="0" applyNumberFormat="1" applyFont="1"/>
    <xf numFmtId="0" fontId="11" fillId="0" borderId="14" xfId="0" applyFont="1" applyBorder="1" applyAlignment="1">
      <alignment horizontal="center" vertical="center" wrapText="1"/>
    </xf>
    <xf numFmtId="49" fontId="27" fillId="15" borderId="15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9" fontId="27" fillId="15" borderId="2" xfId="0" applyNumberFormat="1" applyFont="1" applyFill="1" applyBorder="1" applyAlignment="1">
      <alignment horizontal="center" vertical="center" wrapText="1"/>
    </xf>
    <xf numFmtId="166" fontId="7" fillId="0" borderId="11" xfId="0" applyNumberFormat="1" applyFont="1" applyBorder="1"/>
    <xf numFmtId="49" fontId="27" fillId="0" borderId="15" xfId="0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0" fillId="0" borderId="28" xfId="0" applyBorder="1"/>
    <xf numFmtId="166" fontId="7" fillId="0" borderId="12" xfId="0" applyNumberFormat="1" applyFont="1" applyBorder="1"/>
    <xf numFmtId="165" fontId="7" fillId="0" borderId="32" xfId="17" applyFont="1" applyBorder="1" applyAlignment="1">
      <alignment vertical="center"/>
    </xf>
    <xf numFmtId="49" fontId="27" fillId="15" borderId="31" xfId="0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5" fillId="0" borderId="0" xfId="24"/>
    <xf numFmtId="0" fontId="50" fillId="0" borderId="0" xfId="24" applyFont="1" applyAlignment="1">
      <alignment vertical="center"/>
    </xf>
    <xf numFmtId="3" fontId="50" fillId="0" borderId="0" xfId="24" applyNumberFormat="1" applyFont="1" applyAlignment="1">
      <alignment horizontal="center" vertical="center"/>
    </xf>
    <xf numFmtId="0" fontId="54" fillId="0" borderId="0" xfId="24" applyFont="1" applyAlignment="1">
      <alignment horizontal="center"/>
    </xf>
    <xf numFmtId="0" fontId="15" fillId="0" borderId="39" xfId="24" applyBorder="1" applyAlignment="1">
      <alignment horizontal="center" vertical="center"/>
    </xf>
    <xf numFmtId="0" fontId="15" fillId="0" borderId="37" xfId="24" applyBorder="1" applyAlignment="1">
      <alignment horizontal="center" vertical="center" wrapText="1"/>
    </xf>
    <xf numFmtId="49" fontId="47" fillId="0" borderId="49" xfId="24" applyNumberFormat="1" applyFont="1" applyBorder="1" applyAlignment="1">
      <alignment horizontal="left" vertical="center" wrapText="1"/>
    </xf>
    <xf numFmtId="0" fontId="15" fillId="0" borderId="38" xfId="24" applyBorder="1" applyAlignment="1">
      <alignment horizontal="center" vertical="center" wrapText="1"/>
    </xf>
    <xf numFmtId="0" fontId="15" fillId="0" borderId="40" xfId="24" applyBorder="1" applyAlignment="1">
      <alignment horizontal="center" vertical="center" wrapText="1"/>
    </xf>
    <xf numFmtId="0" fontId="52" fillId="0" borderId="38" xfId="24" applyFont="1" applyBorder="1" applyAlignment="1">
      <alignment horizontal="center" vertical="center" wrapText="1"/>
    </xf>
    <xf numFmtId="4" fontId="15" fillId="0" borderId="0" xfId="24" applyNumberFormat="1"/>
    <xf numFmtId="0" fontId="15" fillId="35" borderId="0" xfId="24" applyFill="1" applyAlignment="1">
      <alignment horizontal="left" vertical="center" wrapText="1"/>
    </xf>
    <xf numFmtId="0" fontId="15" fillId="0" borderId="19" xfId="24" applyBorder="1" applyAlignment="1">
      <alignment wrapText="1"/>
    </xf>
    <xf numFmtId="0" fontId="14" fillId="0" borderId="6" xfId="67" applyFont="1" applyBorder="1" applyAlignment="1">
      <alignment horizontal="center" vertical="center" wrapText="1"/>
    </xf>
    <xf numFmtId="0" fontId="14" fillId="0" borderId="6" xfId="67" applyFont="1" applyBorder="1" applyAlignment="1">
      <alignment horizontal="center" vertical="top" wrapText="1"/>
    </xf>
    <xf numFmtId="49" fontId="14" fillId="0" borderId="6" xfId="67" applyNumberFormat="1" applyFont="1" applyBorder="1" applyAlignment="1">
      <alignment horizontal="center" vertical="top" wrapText="1"/>
    </xf>
    <xf numFmtId="0" fontId="49" fillId="0" borderId="6" xfId="67" applyFont="1" applyBorder="1" applyAlignment="1">
      <alignment vertical="top"/>
    </xf>
    <xf numFmtId="0" fontId="15" fillId="0" borderId="6" xfId="67" applyBorder="1" applyAlignment="1">
      <alignment vertical="top"/>
    </xf>
    <xf numFmtId="0" fontId="15" fillId="0" borderId="48" xfId="67" applyBorder="1" applyAlignment="1">
      <alignment horizontal="center" vertical="center" wrapText="1"/>
    </xf>
    <xf numFmtId="4" fontId="15" fillId="34" borderId="6" xfId="67" applyNumberFormat="1" applyFill="1" applyBorder="1" applyAlignment="1">
      <alignment horizontal="right" vertical="top"/>
    </xf>
    <xf numFmtId="0" fontId="49" fillId="0" borderId="27" xfId="67" applyFont="1" applyBorder="1" applyAlignment="1">
      <alignment vertical="top"/>
    </xf>
    <xf numFmtId="0" fontId="15" fillId="0" borderId="27" xfId="67" applyBorder="1" applyAlignment="1">
      <alignment vertical="top"/>
    </xf>
    <xf numFmtId="0" fontId="15" fillId="0" borderId="48" xfId="67" applyBorder="1" applyAlignment="1">
      <alignment vertical="top"/>
    </xf>
    <xf numFmtId="49" fontId="14" fillId="0" borderId="6" xfId="67" applyNumberFormat="1" applyFont="1" applyBorder="1" applyAlignment="1">
      <alignment horizontal="center" vertical="center" wrapText="1"/>
    </xf>
    <xf numFmtId="0" fontId="49" fillId="0" borderId="39" xfId="67" applyFont="1" applyBorder="1" applyAlignment="1">
      <alignment vertical="top"/>
    </xf>
    <xf numFmtId="0" fontId="15" fillId="0" borderId="39" xfId="67" applyBorder="1" applyAlignment="1">
      <alignment vertical="top"/>
    </xf>
    <xf numFmtId="0" fontId="15" fillId="0" borderId="27" xfId="67" applyBorder="1" applyAlignment="1">
      <alignment vertical="center"/>
    </xf>
    <xf numFmtId="49" fontId="14" fillId="0" borderId="13" xfId="67" applyNumberFormat="1" applyFont="1" applyBorder="1" applyAlignment="1">
      <alignment horizontal="center" vertical="center" wrapText="1"/>
    </xf>
    <xf numFmtId="0" fontId="15" fillId="0" borderId="0" xfId="110"/>
    <xf numFmtId="0" fontId="55" fillId="0" borderId="0" xfId="110" applyFont="1"/>
    <xf numFmtId="0" fontId="15" fillId="0" borderId="39" xfId="20" applyBorder="1" applyAlignment="1">
      <alignment horizontal="center" vertical="center"/>
    </xf>
    <xf numFmtId="0" fontId="14" fillId="0" borderId="0" xfId="110" applyFont="1"/>
    <xf numFmtId="0" fontId="48" fillId="0" borderId="50" xfId="110" applyFont="1" applyBorder="1" applyAlignment="1">
      <alignment vertical="center" wrapText="1"/>
    </xf>
    <xf numFmtId="0" fontId="14" fillId="0" borderId="50" xfId="110" applyFont="1" applyBorder="1" applyAlignment="1">
      <alignment horizontal="center" vertical="top" wrapText="1"/>
    </xf>
    <xf numFmtId="49" fontId="14" fillId="0" borderId="50" xfId="110" applyNumberFormat="1" applyFont="1" applyBorder="1" applyAlignment="1">
      <alignment horizontal="center" vertical="top" wrapText="1"/>
    </xf>
    <xf numFmtId="0" fontId="15" fillId="0" borderId="39" xfId="110" applyBorder="1"/>
    <xf numFmtId="0" fontId="46" fillId="0" borderId="0" xfId="110" applyFont="1" applyAlignment="1">
      <alignment horizontal="center" vertical="center" wrapText="1"/>
    </xf>
    <xf numFmtId="0" fontId="15" fillId="0" borderId="37" xfId="110" applyBorder="1"/>
    <xf numFmtId="49" fontId="14" fillId="0" borderId="39" xfId="110" applyNumberFormat="1" applyFont="1" applyBorder="1" applyAlignment="1">
      <alignment horizontal="center" vertical="top" wrapText="1"/>
    </xf>
    <xf numFmtId="0" fontId="14" fillId="0" borderId="50" xfId="110" applyFont="1" applyBorder="1" applyAlignment="1">
      <alignment horizontal="center" vertical="center" wrapText="1"/>
    </xf>
    <xf numFmtId="49" fontId="14" fillId="35" borderId="50" xfId="110" applyNumberFormat="1" applyFont="1" applyFill="1" applyBorder="1" applyAlignment="1">
      <alignment horizontal="center" vertical="center" wrapText="1"/>
    </xf>
    <xf numFmtId="0" fontId="14" fillId="0" borderId="51" xfId="110" applyFont="1" applyBorder="1" applyAlignment="1">
      <alignment horizontal="center" vertical="center" wrapText="1"/>
    </xf>
    <xf numFmtId="49" fontId="14" fillId="0" borderId="50" xfId="110" applyNumberFormat="1" applyFont="1" applyBorder="1" applyAlignment="1">
      <alignment horizontal="center" vertical="center" wrapText="1"/>
    </xf>
    <xf numFmtId="3" fontId="15" fillId="0" borderId="38" xfId="155" applyNumberFormat="1" applyBorder="1" applyAlignment="1">
      <alignment horizontal="center" vertical="center"/>
    </xf>
    <xf numFmtId="3" fontId="15" fillId="0" borderId="53" xfId="155" applyNumberFormat="1" applyBorder="1" applyAlignment="1">
      <alignment horizontal="center" vertical="center"/>
    </xf>
    <xf numFmtId="0" fontId="51" fillId="0" borderId="37" xfId="24" applyFont="1" applyBorder="1" applyAlignment="1">
      <alignment horizontal="center" vertical="center" wrapText="1"/>
    </xf>
    <xf numFmtId="3" fontId="15" fillId="0" borderId="38" xfId="156" applyNumberFormat="1" applyBorder="1" applyAlignment="1">
      <alignment horizontal="center" vertical="center"/>
    </xf>
    <xf numFmtId="3" fontId="15" fillId="0" borderId="53" xfId="156" applyNumberFormat="1" applyBorder="1" applyAlignment="1">
      <alignment horizontal="center" vertical="center"/>
    </xf>
    <xf numFmtId="0" fontId="15" fillId="0" borderId="39" xfId="157" applyBorder="1" applyAlignment="1">
      <alignment horizontal="center" vertical="center" wrapText="1"/>
    </xf>
    <xf numFmtId="167" fontId="15" fillId="13" borderId="40" xfId="0" applyNumberFormat="1" applyFont="1" applyFill="1" applyBorder="1" applyAlignment="1">
      <alignment horizontal="center" vertical="center" wrapText="1"/>
    </xf>
    <xf numFmtId="167" fontId="15" fillId="13" borderId="40" xfId="0" applyNumberFormat="1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3" fontId="14" fillId="10" borderId="8" xfId="0" applyNumberFormat="1" applyFont="1" applyFill="1" applyBorder="1" applyAlignment="1">
      <alignment horizontal="center" vertical="center"/>
    </xf>
    <xf numFmtId="167" fontId="14" fillId="10" borderId="7" xfId="0" applyNumberFormat="1" applyFont="1" applyFill="1" applyBorder="1" applyAlignment="1">
      <alignment horizontal="center" vertical="center"/>
    </xf>
    <xf numFmtId="167" fontId="15" fillId="13" borderId="38" xfId="0" applyNumberFormat="1" applyFont="1" applyFill="1" applyBorder="1" applyAlignment="1">
      <alignment horizontal="center" vertical="center" wrapText="1"/>
    </xf>
    <xf numFmtId="2" fontId="15" fillId="13" borderId="38" xfId="0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5" fillId="0" borderId="39" xfId="154" applyBorder="1" applyAlignment="1">
      <alignment vertical="center" wrapText="1"/>
    </xf>
    <xf numFmtId="0" fontId="15" fillId="0" borderId="39" xfId="154" applyBorder="1" applyAlignment="1">
      <alignment wrapText="1"/>
    </xf>
    <xf numFmtId="0" fontId="15" fillId="0" borderId="39" xfId="157" applyBorder="1" applyAlignment="1">
      <alignment vertical="top" wrapText="1"/>
    </xf>
    <xf numFmtId="168" fontId="0" fillId="0" borderId="37" xfId="17" applyNumberFormat="1" applyFont="1" applyBorder="1" applyProtection="1"/>
    <xf numFmtId="166" fontId="17" fillId="13" borderId="39" xfId="0" applyNumberFormat="1" applyFont="1" applyFill="1" applyBorder="1" applyAlignment="1">
      <alignment horizontal="center" vertical="center"/>
    </xf>
    <xf numFmtId="0" fontId="15" fillId="0" borderId="39" xfId="158" applyBorder="1" applyAlignment="1">
      <alignment horizontal="center" vertical="center" wrapText="1"/>
    </xf>
    <xf numFmtId="0" fontId="15" fillId="0" borderId="37" xfId="159" applyBorder="1" applyAlignment="1">
      <alignment vertical="center"/>
    </xf>
    <xf numFmtId="3" fontId="15" fillId="0" borderId="38" xfId="160" applyNumberFormat="1" applyBorder="1" applyAlignment="1">
      <alignment horizontal="center" vertical="center"/>
    </xf>
    <xf numFmtId="0" fontId="15" fillId="0" borderId="39" xfId="162" applyBorder="1" applyAlignment="1">
      <alignment horizontal="center" vertical="center" wrapText="1"/>
    </xf>
    <xf numFmtId="3" fontId="15" fillId="0" borderId="38" xfId="163" applyNumberFormat="1" applyBorder="1" applyAlignment="1">
      <alignment horizontal="center" vertical="center"/>
    </xf>
    <xf numFmtId="0" fontId="53" fillId="0" borderId="37" xfId="24" applyFont="1" applyBorder="1" applyAlignment="1">
      <alignment wrapText="1"/>
    </xf>
    <xf numFmtId="3" fontId="15" fillId="0" borderId="54" xfId="161" applyNumberFormat="1" applyBorder="1" applyAlignment="1">
      <alignment horizontal="center" vertical="center"/>
    </xf>
    <xf numFmtId="0" fontId="15" fillId="0" borderId="56" xfId="24" applyBorder="1" applyAlignment="1">
      <alignment horizontal="center" vertical="center" wrapText="1"/>
    </xf>
    <xf numFmtId="3" fontId="15" fillId="0" borderId="54" xfId="164" applyNumberFormat="1" applyBorder="1" applyAlignment="1">
      <alignment horizontal="center" vertical="center"/>
    </xf>
    <xf numFmtId="0" fontId="15" fillId="0" borderId="39" xfId="162" applyBorder="1" applyAlignment="1">
      <alignment vertical="center" wrapText="1"/>
    </xf>
    <xf numFmtId="49" fontId="47" fillId="0" borderId="37" xfId="24" applyNumberFormat="1" applyFont="1" applyBorder="1" applyAlignment="1">
      <alignment horizontal="left" vertical="center" wrapText="1"/>
    </xf>
    <xf numFmtId="3" fontId="15" fillId="0" borderId="57" xfId="164" applyNumberFormat="1" applyBorder="1" applyAlignment="1">
      <alignment horizontal="center" vertical="center"/>
    </xf>
    <xf numFmtId="167" fontId="15" fillId="13" borderId="7" xfId="0" applyNumberFormat="1" applyFont="1" applyFill="1" applyBorder="1" applyAlignment="1">
      <alignment horizontal="center" vertical="center"/>
    </xf>
    <xf numFmtId="3" fontId="14" fillId="10" borderId="53" xfId="0" applyNumberFormat="1" applyFont="1" applyFill="1" applyBorder="1" applyAlignment="1">
      <alignment horizontal="center" vertical="center"/>
    </xf>
    <xf numFmtId="167" fontId="14" fillId="10" borderId="58" xfId="0" applyNumberFormat="1" applyFont="1" applyFill="1" applyBorder="1" applyAlignment="1">
      <alignment horizontal="center" vertical="center"/>
    </xf>
    <xf numFmtId="3" fontId="14" fillId="10" borderId="55" xfId="0" applyNumberFormat="1" applyFont="1" applyFill="1" applyBorder="1" applyAlignment="1">
      <alignment horizontal="center" vertical="center"/>
    </xf>
    <xf numFmtId="167" fontId="14" fillId="10" borderId="59" xfId="0" applyNumberFormat="1" applyFont="1" applyFill="1" applyBorder="1" applyAlignment="1">
      <alignment horizontal="center" vertical="center"/>
    </xf>
    <xf numFmtId="3" fontId="14" fillId="10" borderId="62" xfId="0" applyNumberFormat="1" applyFont="1" applyFill="1" applyBorder="1" applyAlignment="1">
      <alignment horizontal="center" vertical="center"/>
    </xf>
    <xf numFmtId="167" fontId="14" fillId="10" borderId="63" xfId="0" applyNumberFormat="1" applyFont="1" applyFill="1" applyBorder="1" applyAlignment="1">
      <alignment horizontal="center" vertical="center"/>
    </xf>
    <xf numFmtId="3" fontId="14" fillId="10" borderId="60" xfId="0" applyNumberFormat="1" applyFont="1" applyFill="1" applyBorder="1" applyAlignment="1">
      <alignment horizontal="center" vertical="center"/>
    </xf>
    <xf numFmtId="0" fontId="47" fillId="0" borderId="39" xfId="67" applyFont="1" applyBorder="1" applyAlignment="1">
      <alignment horizontal="center" vertical="center" wrapText="1"/>
    </xf>
    <xf numFmtId="0" fontId="14" fillId="0" borderId="39" xfId="67" applyFont="1" applyBorder="1" applyAlignment="1">
      <alignment horizontal="center" vertical="center" wrapText="1"/>
    </xf>
    <xf numFmtId="49" fontId="14" fillId="0" borderId="39" xfId="67" applyNumberFormat="1" applyFont="1" applyBorder="1" applyAlignment="1">
      <alignment horizontal="center" vertical="center" wrapText="1"/>
    </xf>
    <xf numFmtId="0" fontId="15" fillId="0" borderId="39" xfId="165" applyBorder="1" applyAlignment="1">
      <alignment vertical="center" wrapText="1"/>
    </xf>
    <xf numFmtId="0" fontId="15" fillId="0" borderId="39" xfId="165" applyBorder="1" applyAlignment="1">
      <alignment wrapText="1"/>
    </xf>
    <xf numFmtId="0" fontId="15" fillId="0" borderId="39" xfId="167" applyBorder="1" applyAlignment="1">
      <alignment vertical="center"/>
    </xf>
    <xf numFmtId="0" fontId="15" fillId="0" borderId="39" xfId="67" applyBorder="1" applyAlignment="1">
      <alignment vertical="center"/>
    </xf>
    <xf numFmtId="0" fontId="15" fillId="0" borderId="39" xfId="168" applyBorder="1" applyAlignment="1">
      <alignment vertical="top" wrapText="1"/>
    </xf>
    <xf numFmtId="0" fontId="15" fillId="0" borderId="39" xfId="166" applyBorder="1" applyAlignment="1">
      <alignment vertical="center" wrapText="1"/>
    </xf>
    <xf numFmtId="0" fontId="30" fillId="0" borderId="39" xfId="169" applyBorder="1" applyAlignment="1">
      <alignment horizontal="center" vertical="center"/>
    </xf>
    <xf numFmtId="0" fontId="15" fillId="0" borderId="39" xfId="169" applyFont="1" applyBorder="1" applyAlignment="1">
      <alignment horizontal="center" vertical="center"/>
    </xf>
    <xf numFmtId="0" fontId="30" fillId="0" borderId="39" xfId="170" applyBorder="1" applyAlignment="1">
      <alignment horizontal="center" vertical="center"/>
    </xf>
    <xf numFmtId="0" fontId="15" fillId="0" borderId="39" xfId="170" applyFont="1" applyBorder="1" applyAlignment="1">
      <alignment horizontal="center" vertical="center"/>
    </xf>
    <xf numFmtId="0" fontId="30" fillId="0" borderId="39" xfId="171" applyBorder="1" applyAlignment="1">
      <alignment horizontal="center" vertical="center"/>
    </xf>
    <xf numFmtId="0" fontId="15" fillId="0" borderId="39" xfId="171" applyFont="1" applyBorder="1" applyAlignment="1">
      <alignment horizontal="center" vertical="center"/>
    </xf>
    <xf numFmtId="165" fontId="12" fillId="0" borderId="14" xfId="17" applyBorder="1"/>
    <xf numFmtId="0" fontId="27" fillId="0" borderId="15" xfId="0" applyFont="1" applyBorder="1" applyAlignment="1">
      <alignment horizontal="center" vertical="center"/>
    </xf>
    <xf numFmtId="166" fontId="12" fillId="0" borderId="2" xfId="17" applyNumberFormat="1" applyBorder="1"/>
    <xf numFmtId="166" fontId="12" fillId="0" borderId="16" xfId="17" applyNumberFormat="1" applyBorder="1"/>
    <xf numFmtId="0" fontId="1" fillId="0" borderId="39" xfId="0" applyFont="1" applyBorder="1"/>
    <xf numFmtId="49" fontId="27" fillId="0" borderId="15" xfId="0" applyNumberFormat="1" applyFont="1" applyBorder="1" applyAlignment="1">
      <alignment horizontal="right" vertical="center" wrapText="1"/>
    </xf>
    <xf numFmtId="3" fontId="0" fillId="0" borderId="39" xfId="0" applyNumberFormat="1" applyBorder="1" applyAlignment="1">
      <alignment horizontal="center"/>
    </xf>
    <xf numFmtId="0" fontId="0" fillId="0" borderId="39" xfId="0" applyBorder="1"/>
    <xf numFmtId="165" fontId="12" fillId="0" borderId="39" xfId="17" applyBorder="1"/>
    <xf numFmtId="3" fontId="0" fillId="0" borderId="39" xfId="0" applyNumberFormat="1" applyBorder="1"/>
    <xf numFmtId="0" fontId="14" fillId="0" borderId="39" xfId="24" applyFont="1" applyBorder="1" applyAlignment="1">
      <alignment horizontal="center" vertical="center"/>
    </xf>
    <xf numFmtId="0" fontId="15" fillId="0" borderId="0" xfId="67" applyAlignment="1">
      <alignment vertical="top"/>
    </xf>
    <xf numFmtId="0" fontId="14" fillId="0" borderId="3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11" borderId="58" xfId="0" applyFont="1" applyFill="1" applyBorder="1" applyAlignment="1">
      <alignment horizontal="center" wrapText="1"/>
    </xf>
    <xf numFmtId="0" fontId="17" fillId="11" borderId="29" xfId="0" applyFont="1" applyFill="1" applyBorder="1" applyAlignment="1">
      <alignment wrapText="1"/>
    </xf>
    <xf numFmtId="166" fontId="17" fillId="13" borderId="40" xfId="0" applyNumberFormat="1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vertical="center" wrapText="1"/>
    </xf>
    <xf numFmtId="166" fontId="19" fillId="13" borderId="39" xfId="0" applyNumberFormat="1" applyFont="1" applyFill="1" applyBorder="1" applyAlignment="1">
      <alignment horizontal="center" vertical="center"/>
    </xf>
    <xf numFmtId="166" fontId="16" fillId="13" borderId="40" xfId="0" applyNumberFormat="1" applyFont="1" applyFill="1" applyBorder="1" applyAlignment="1">
      <alignment horizontal="center" vertical="center"/>
    </xf>
    <xf numFmtId="0" fontId="16" fillId="11" borderId="67" xfId="0" applyFont="1" applyFill="1" applyBorder="1" applyAlignment="1">
      <alignment vertical="center" wrapText="1"/>
    </xf>
    <xf numFmtId="166" fontId="24" fillId="13" borderId="10" xfId="0" applyNumberFormat="1" applyFont="1" applyFill="1" applyBorder="1" applyAlignment="1">
      <alignment horizontal="right" wrapText="1"/>
    </xf>
    <xf numFmtId="166" fontId="16" fillId="13" borderId="7" xfId="0" applyNumberFormat="1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9" fontId="17" fillId="0" borderId="39" xfId="19" applyFont="1" applyFill="1" applyBorder="1"/>
    <xf numFmtId="0" fontId="56" fillId="10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166" fontId="16" fillId="13" borderId="2" xfId="0" applyNumberFormat="1" applyFont="1" applyFill="1" applyBorder="1" applyAlignment="1">
      <alignment horizontal="center" vertical="center"/>
    </xf>
    <xf numFmtId="0" fontId="16" fillId="11" borderId="23" xfId="0" applyFont="1" applyFill="1" applyBorder="1" applyAlignment="1">
      <alignment horizontal="center" vertical="center" wrapText="1"/>
    </xf>
    <xf numFmtId="0" fontId="16" fillId="11" borderId="66" xfId="0" applyFont="1" applyFill="1" applyBorder="1" applyAlignment="1">
      <alignment horizontal="center" vertical="center" wrapText="1"/>
    </xf>
    <xf numFmtId="0" fontId="17" fillId="11" borderId="65" xfId="0" applyFont="1" applyFill="1" applyBorder="1" applyAlignment="1">
      <alignment horizontal="center"/>
    </xf>
    <xf numFmtId="0" fontId="17" fillId="11" borderId="9" xfId="0" applyFont="1" applyFill="1" applyBorder="1" applyAlignment="1">
      <alignment horizontal="center"/>
    </xf>
    <xf numFmtId="0" fontId="17" fillId="11" borderId="68" xfId="0" applyFont="1" applyFill="1" applyBorder="1" applyAlignment="1">
      <alignment horizontal="center"/>
    </xf>
    <xf numFmtId="0" fontId="17" fillId="11" borderId="25" xfId="0" applyFont="1" applyFill="1" applyBorder="1" applyAlignment="1">
      <alignment horizontal="center"/>
    </xf>
    <xf numFmtId="0" fontId="16" fillId="11" borderId="29" xfId="0" applyFont="1" applyFill="1" applyBorder="1" applyAlignment="1">
      <alignment horizontal="left" vertical="center" wrapText="1"/>
    </xf>
    <xf numFmtId="0" fontId="16" fillId="11" borderId="19" xfId="0" applyFont="1" applyFill="1" applyBorder="1" applyAlignment="1">
      <alignment horizontal="left" vertical="center" wrapText="1"/>
    </xf>
    <xf numFmtId="0" fontId="16" fillId="11" borderId="30" xfId="0" applyFont="1" applyFill="1" applyBorder="1" applyAlignment="1">
      <alignment horizontal="left" vertical="center" wrapText="1"/>
    </xf>
    <xf numFmtId="0" fontId="16" fillId="11" borderId="29" xfId="0" applyFont="1" applyFill="1" applyBorder="1" applyAlignment="1">
      <alignment vertical="center" wrapText="1"/>
    </xf>
    <xf numFmtId="0" fontId="16" fillId="11" borderId="19" xfId="0" applyFont="1" applyFill="1" applyBorder="1" applyAlignment="1">
      <alignment vertical="center" wrapText="1"/>
    </xf>
    <xf numFmtId="0" fontId="16" fillId="11" borderId="30" xfId="0" applyFont="1" applyFill="1" applyBorder="1" applyAlignment="1">
      <alignment vertic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13" borderId="20" xfId="0" applyFont="1" applyFill="1" applyBorder="1" applyAlignment="1">
      <alignment horizontal="center"/>
    </xf>
    <xf numFmtId="0" fontId="7" fillId="13" borderId="33" xfId="0" applyFont="1" applyFill="1" applyBorder="1" applyAlignment="1">
      <alignment horizontal="center"/>
    </xf>
    <xf numFmtId="0" fontId="7" fillId="9" borderId="0" xfId="0" applyFont="1" applyFill="1" applyAlignment="1">
      <alignment horizontal="center" wrapText="1"/>
    </xf>
    <xf numFmtId="0" fontId="7" fillId="13" borderId="14" xfId="0" applyFont="1" applyFill="1" applyBorder="1" applyAlignment="1">
      <alignment horizontal="center"/>
    </xf>
    <xf numFmtId="0" fontId="7" fillId="13" borderId="30" xfId="0" applyFont="1" applyFill="1" applyBorder="1" applyAlignment="1">
      <alignment horizontal="center"/>
    </xf>
    <xf numFmtId="49" fontId="27" fillId="15" borderId="29" xfId="0" applyNumberFormat="1" applyFont="1" applyFill="1" applyBorder="1" applyAlignment="1">
      <alignment horizontal="center"/>
    </xf>
    <xf numFmtId="49" fontId="27" fillId="15" borderId="19" xfId="0" applyNumberFormat="1" applyFont="1" applyFill="1" applyBorder="1" applyAlignment="1">
      <alignment horizontal="center"/>
    </xf>
    <xf numFmtId="0" fontId="1" fillId="13" borderId="60" xfId="0" applyFont="1" applyFill="1" applyBorder="1" applyAlignment="1">
      <alignment horizontal="center"/>
    </xf>
    <xf numFmtId="0" fontId="1" fillId="13" borderId="61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167" fontId="15" fillId="13" borderId="3" xfId="0" applyNumberFormat="1" applyFont="1" applyFill="1" applyBorder="1" applyAlignment="1">
      <alignment horizontal="center" vertical="center"/>
    </xf>
    <xf numFmtId="167" fontId="15" fillId="13" borderId="9" xfId="0" applyNumberFormat="1" applyFont="1" applyFill="1" applyBorder="1" applyAlignment="1">
      <alignment horizontal="center" vertical="center"/>
    </xf>
    <xf numFmtId="0" fontId="1" fillId="13" borderId="52" xfId="0" applyFont="1" applyFill="1" applyBorder="1" applyAlignment="1">
      <alignment horizontal="center"/>
    </xf>
    <xf numFmtId="0" fontId="1" fillId="13" borderId="26" xfId="0" applyFont="1" applyFill="1" applyBorder="1" applyAlignment="1">
      <alignment horizontal="center"/>
    </xf>
    <xf numFmtId="0" fontId="1" fillId="9" borderId="0" xfId="0" applyFont="1" applyFill="1" applyAlignment="1">
      <alignment horizontal="center" wrapText="1"/>
    </xf>
    <xf numFmtId="0" fontId="1" fillId="13" borderId="2" xfId="0" applyFont="1" applyFill="1" applyBorder="1" applyAlignment="1">
      <alignment horizontal="center"/>
    </xf>
    <xf numFmtId="0" fontId="1" fillId="13" borderId="37" xfId="0" applyFont="1" applyFill="1" applyBorder="1" applyAlignment="1">
      <alignment horizontal="center"/>
    </xf>
    <xf numFmtId="49" fontId="14" fillId="0" borderId="48" xfId="67" applyNumberFormat="1" applyFont="1" applyBorder="1" applyAlignment="1">
      <alignment horizontal="left" vertical="center" wrapText="1"/>
    </xf>
    <xf numFmtId="0" fontId="1" fillId="10" borderId="0" xfId="0" applyFont="1" applyFill="1" applyAlignment="1">
      <alignment horizontal="center" vertical="top"/>
    </xf>
    <xf numFmtId="0" fontId="15" fillId="0" borderId="17" xfId="167" applyBorder="1" applyAlignment="1">
      <alignment horizontal="left" vertical="center"/>
    </xf>
    <xf numFmtId="0" fontId="15" fillId="0" borderId="64" xfId="167" applyBorder="1" applyAlignment="1">
      <alignment horizontal="left" vertical="center"/>
    </xf>
  </cellXfs>
  <cellStyles count="172">
    <cellStyle name="20% - Colore 1 2" xfId="25" xr:uid="{00000000-0005-0000-0000-000000000000}"/>
    <cellStyle name="20% - Colore 1 3" xfId="68" xr:uid="{00000000-0005-0000-0000-000001000000}"/>
    <cellStyle name="20% - Colore 1 4" xfId="111" xr:uid="{00000000-0005-0000-0000-000002000000}"/>
    <cellStyle name="20% - Colore 2 2" xfId="26" xr:uid="{00000000-0005-0000-0000-000003000000}"/>
    <cellStyle name="20% - Colore 2 3" xfId="69" xr:uid="{00000000-0005-0000-0000-000004000000}"/>
    <cellStyle name="20% - Colore 2 4" xfId="112" xr:uid="{00000000-0005-0000-0000-000005000000}"/>
    <cellStyle name="20% - Colore 3 2" xfId="27" xr:uid="{00000000-0005-0000-0000-000006000000}"/>
    <cellStyle name="20% - Colore 3 3" xfId="70" xr:uid="{00000000-0005-0000-0000-000007000000}"/>
    <cellStyle name="20% - Colore 3 4" xfId="113" xr:uid="{00000000-0005-0000-0000-000008000000}"/>
    <cellStyle name="20% - Colore 4 2" xfId="28" xr:uid="{00000000-0005-0000-0000-000009000000}"/>
    <cellStyle name="20% - Colore 4 3" xfId="71" xr:uid="{00000000-0005-0000-0000-00000A000000}"/>
    <cellStyle name="20% - Colore 4 4" xfId="114" xr:uid="{00000000-0005-0000-0000-00000B000000}"/>
    <cellStyle name="20% - Colore 5 2" xfId="29" xr:uid="{00000000-0005-0000-0000-00000C000000}"/>
    <cellStyle name="20% - Colore 5 3" xfId="72" xr:uid="{00000000-0005-0000-0000-00000D000000}"/>
    <cellStyle name="20% - Colore 5 4" xfId="115" xr:uid="{00000000-0005-0000-0000-00000E000000}"/>
    <cellStyle name="20% - Colore 6 2" xfId="30" xr:uid="{00000000-0005-0000-0000-00000F000000}"/>
    <cellStyle name="20% - Colore 6 3" xfId="73" xr:uid="{00000000-0005-0000-0000-000010000000}"/>
    <cellStyle name="20% - Colore 6 4" xfId="116" xr:uid="{00000000-0005-0000-0000-000011000000}"/>
    <cellStyle name="40% - Colore 1 2" xfId="31" xr:uid="{00000000-0005-0000-0000-000012000000}"/>
    <cellStyle name="40% - Colore 1 3" xfId="74" xr:uid="{00000000-0005-0000-0000-000013000000}"/>
    <cellStyle name="40% - Colore 1 4" xfId="117" xr:uid="{00000000-0005-0000-0000-000014000000}"/>
    <cellStyle name="40% - Colore 2 2" xfId="32" xr:uid="{00000000-0005-0000-0000-000015000000}"/>
    <cellStyle name="40% - Colore 2 3" xfId="75" xr:uid="{00000000-0005-0000-0000-000016000000}"/>
    <cellStyle name="40% - Colore 2 4" xfId="118" xr:uid="{00000000-0005-0000-0000-000017000000}"/>
    <cellStyle name="40% - Colore 3 2" xfId="33" xr:uid="{00000000-0005-0000-0000-000018000000}"/>
    <cellStyle name="40% - Colore 3 3" xfId="76" xr:uid="{00000000-0005-0000-0000-000019000000}"/>
    <cellStyle name="40% - Colore 3 4" xfId="119" xr:uid="{00000000-0005-0000-0000-00001A000000}"/>
    <cellStyle name="40% - Colore 4 2" xfId="34" xr:uid="{00000000-0005-0000-0000-00001B000000}"/>
    <cellStyle name="40% - Colore 4 3" xfId="77" xr:uid="{00000000-0005-0000-0000-00001C000000}"/>
    <cellStyle name="40% - Colore 4 4" xfId="120" xr:uid="{00000000-0005-0000-0000-00001D000000}"/>
    <cellStyle name="40% - Colore 5 2" xfId="35" xr:uid="{00000000-0005-0000-0000-00001E000000}"/>
    <cellStyle name="40% - Colore 5 3" xfId="78" xr:uid="{00000000-0005-0000-0000-00001F000000}"/>
    <cellStyle name="40% - Colore 5 4" xfId="121" xr:uid="{00000000-0005-0000-0000-000020000000}"/>
    <cellStyle name="40% - Colore 6 2" xfId="36" xr:uid="{00000000-0005-0000-0000-000021000000}"/>
    <cellStyle name="40% - Colore 6 3" xfId="79" xr:uid="{00000000-0005-0000-0000-000022000000}"/>
    <cellStyle name="40% - Colore 6 4" xfId="122" xr:uid="{00000000-0005-0000-0000-000023000000}"/>
    <cellStyle name="60% - Colore 1 2" xfId="37" xr:uid="{00000000-0005-0000-0000-000024000000}"/>
    <cellStyle name="60% - Colore 1 3" xfId="80" xr:uid="{00000000-0005-0000-0000-000025000000}"/>
    <cellStyle name="60% - Colore 1 4" xfId="123" xr:uid="{00000000-0005-0000-0000-000026000000}"/>
    <cellStyle name="60% - Colore 2 2" xfId="38" xr:uid="{00000000-0005-0000-0000-000027000000}"/>
    <cellStyle name="60% - Colore 2 3" xfId="81" xr:uid="{00000000-0005-0000-0000-000028000000}"/>
    <cellStyle name="60% - Colore 2 4" xfId="124" xr:uid="{00000000-0005-0000-0000-000029000000}"/>
    <cellStyle name="60% - Colore 3 2" xfId="39" xr:uid="{00000000-0005-0000-0000-00002A000000}"/>
    <cellStyle name="60% - Colore 3 3" xfId="82" xr:uid="{00000000-0005-0000-0000-00002B000000}"/>
    <cellStyle name="60% - Colore 3 4" xfId="125" xr:uid="{00000000-0005-0000-0000-00002C000000}"/>
    <cellStyle name="60% - Colore 4 2" xfId="40" xr:uid="{00000000-0005-0000-0000-00002D000000}"/>
    <cellStyle name="60% - Colore 4 3" xfId="83" xr:uid="{00000000-0005-0000-0000-00002E000000}"/>
    <cellStyle name="60% - Colore 4 4" xfId="126" xr:uid="{00000000-0005-0000-0000-00002F000000}"/>
    <cellStyle name="60% - Colore 5 2" xfId="41" xr:uid="{00000000-0005-0000-0000-000030000000}"/>
    <cellStyle name="60% - Colore 5 3" xfId="84" xr:uid="{00000000-0005-0000-0000-000031000000}"/>
    <cellStyle name="60% - Colore 5 4" xfId="127" xr:uid="{00000000-0005-0000-0000-000032000000}"/>
    <cellStyle name="60% - Colore 6 2" xfId="42" xr:uid="{00000000-0005-0000-0000-000033000000}"/>
    <cellStyle name="60% - Colore 6 3" xfId="85" xr:uid="{00000000-0005-0000-0000-000034000000}"/>
    <cellStyle name="60% - Colore 6 4" xfId="128" xr:uid="{00000000-0005-0000-0000-000035000000}"/>
    <cellStyle name="Accent" xfId="1" xr:uid="{00000000-0005-0000-0000-000036000000}"/>
    <cellStyle name="Accent 1" xfId="2" xr:uid="{00000000-0005-0000-0000-000037000000}"/>
    <cellStyle name="Accent 2" xfId="3" xr:uid="{00000000-0005-0000-0000-000038000000}"/>
    <cellStyle name="Accent 3" xfId="4" xr:uid="{00000000-0005-0000-0000-000039000000}"/>
    <cellStyle name="Bad" xfId="5" xr:uid="{00000000-0005-0000-0000-00003A000000}"/>
    <cellStyle name="Calcolo 2" xfId="43" xr:uid="{00000000-0005-0000-0000-00003B000000}"/>
    <cellStyle name="Calcolo 3" xfId="86" xr:uid="{00000000-0005-0000-0000-00003C000000}"/>
    <cellStyle name="Calcolo 4" xfId="129" xr:uid="{00000000-0005-0000-0000-00003D000000}"/>
    <cellStyle name="Cella collegata 2" xfId="44" xr:uid="{00000000-0005-0000-0000-00003E000000}"/>
    <cellStyle name="Cella collegata 3" xfId="87" xr:uid="{00000000-0005-0000-0000-00003F000000}"/>
    <cellStyle name="Cella collegata 4" xfId="130" xr:uid="{00000000-0005-0000-0000-000040000000}"/>
    <cellStyle name="Cella da controllare 2" xfId="45" xr:uid="{00000000-0005-0000-0000-000041000000}"/>
    <cellStyle name="Cella da controllare 3" xfId="88" xr:uid="{00000000-0005-0000-0000-000042000000}"/>
    <cellStyle name="Cella da controllare 4" xfId="131" xr:uid="{00000000-0005-0000-0000-000043000000}"/>
    <cellStyle name="Colore 1 2" xfId="46" xr:uid="{00000000-0005-0000-0000-000044000000}"/>
    <cellStyle name="Colore 1 3" xfId="89" xr:uid="{00000000-0005-0000-0000-000045000000}"/>
    <cellStyle name="Colore 1 4" xfId="132" xr:uid="{00000000-0005-0000-0000-000046000000}"/>
    <cellStyle name="Colore 2 2" xfId="47" xr:uid="{00000000-0005-0000-0000-000047000000}"/>
    <cellStyle name="Colore 2 3" xfId="90" xr:uid="{00000000-0005-0000-0000-000048000000}"/>
    <cellStyle name="Colore 2 4" xfId="133" xr:uid="{00000000-0005-0000-0000-000049000000}"/>
    <cellStyle name="Colore 3 2" xfId="48" xr:uid="{00000000-0005-0000-0000-00004A000000}"/>
    <cellStyle name="Colore 3 3" xfId="91" xr:uid="{00000000-0005-0000-0000-00004B000000}"/>
    <cellStyle name="Colore 3 4" xfId="134" xr:uid="{00000000-0005-0000-0000-00004C000000}"/>
    <cellStyle name="Colore 4 2" xfId="49" xr:uid="{00000000-0005-0000-0000-00004D000000}"/>
    <cellStyle name="Colore 4 3" xfId="92" xr:uid="{00000000-0005-0000-0000-00004E000000}"/>
    <cellStyle name="Colore 4 4" xfId="135" xr:uid="{00000000-0005-0000-0000-00004F000000}"/>
    <cellStyle name="Colore 5 2" xfId="50" xr:uid="{00000000-0005-0000-0000-000050000000}"/>
    <cellStyle name="Colore 5 3" xfId="93" xr:uid="{00000000-0005-0000-0000-000051000000}"/>
    <cellStyle name="Colore 5 4" xfId="136" xr:uid="{00000000-0005-0000-0000-000052000000}"/>
    <cellStyle name="Colore 6 2" xfId="51" xr:uid="{00000000-0005-0000-0000-000053000000}"/>
    <cellStyle name="Colore 6 3" xfId="94" xr:uid="{00000000-0005-0000-0000-000054000000}"/>
    <cellStyle name="Colore 6 4" xfId="137" xr:uid="{00000000-0005-0000-0000-000055000000}"/>
    <cellStyle name="Error" xfId="6" xr:uid="{00000000-0005-0000-0000-000056000000}"/>
    <cellStyle name="Euro" xfId="7" xr:uid="{00000000-0005-0000-0000-000057000000}"/>
    <cellStyle name="Euro 2" xfId="52" xr:uid="{00000000-0005-0000-0000-000058000000}"/>
    <cellStyle name="Euro 3" xfId="95" xr:uid="{00000000-0005-0000-0000-000059000000}"/>
    <cellStyle name="Euro 4" xfId="138" xr:uid="{00000000-0005-0000-0000-00005A000000}"/>
    <cellStyle name="Excel Built-in Normal" xfId="20" xr:uid="{00000000-0005-0000-0000-00005B000000}"/>
    <cellStyle name="Footnote" xfId="8" xr:uid="{00000000-0005-0000-0000-00005C000000}"/>
    <cellStyle name="Good" xfId="9" xr:uid="{00000000-0005-0000-0000-00005D000000}"/>
    <cellStyle name="Heading 1" xfId="10" xr:uid="{00000000-0005-0000-0000-00005E000000}"/>
    <cellStyle name="Heading 2" xfId="11" xr:uid="{00000000-0005-0000-0000-00005F000000}"/>
    <cellStyle name="Hyperlink" xfId="12" xr:uid="{00000000-0005-0000-0000-000060000000}"/>
    <cellStyle name="Input 2" xfId="22" xr:uid="{00000000-0005-0000-0000-000061000000}"/>
    <cellStyle name="Input 3" xfId="53" xr:uid="{00000000-0005-0000-0000-000062000000}"/>
    <cellStyle name="Input 4" xfId="96" xr:uid="{00000000-0005-0000-0000-000063000000}"/>
    <cellStyle name="Input 5" xfId="139" xr:uid="{00000000-0005-0000-0000-000064000000}"/>
    <cellStyle name="Neutral" xfId="13" xr:uid="{00000000-0005-0000-0000-000065000000}"/>
    <cellStyle name="Neutrale 2" xfId="54" xr:uid="{00000000-0005-0000-0000-000066000000}"/>
    <cellStyle name="Neutrale 3" xfId="97" xr:uid="{00000000-0005-0000-0000-000067000000}"/>
    <cellStyle name="Neutrale 4" xfId="140" xr:uid="{00000000-0005-0000-0000-000068000000}"/>
    <cellStyle name="Normale" xfId="0" builtinId="0"/>
    <cellStyle name="Normale 10" xfId="156" xr:uid="{00000000-0005-0000-0000-00006A000000}"/>
    <cellStyle name="Normale 11" xfId="157" xr:uid="{00000000-0005-0000-0000-00006B000000}"/>
    <cellStyle name="Normale 12" xfId="158" xr:uid="{00000000-0005-0000-0000-00006C000000}"/>
    <cellStyle name="Normale 13" xfId="159" xr:uid="{00000000-0005-0000-0000-00006D000000}"/>
    <cellStyle name="Normale 14" xfId="160" xr:uid="{00000000-0005-0000-0000-00006E000000}"/>
    <cellStyle name="Normale 15" xfId="161" xr:uid="{00000000-0005-0000-0000-00006F000000}"/>
    <cellStyle name="Normale 16" xfId="162" xr:uid="{00000000-0005-0000-0000-000070000000}"/>
    <cellStyle name="Normale 17" xfId="163" xr:uid="{00000000-0005-0000-0000-000071000000}"/>
    <cellStyle name="Normale 19" xfId="164" xr:uid="{00000000-0005-0000-0000-000072000000}"/>
    <cellStyle name="Normale 2" xfId="21" xr:uid="{00000000-0005-0000-0000-000073000000}"/>
    <cellStyle name="Normale 20" xfId="165" xr:uid="{00000000-0005-0000-0000-000074000000}"/>
    <cellStyle name="Normale 22" xfId="166" xr:uid="{00000000-0005-0000-0000-000075000000}"/>
    <cellStyle name="Normale 23" xfId="167" xr:uid="{00000000-0005-0000-0000-000076000000}"/>
    <cellStyle name="Normale 24" xfId="168" xr:uid="{00000000-0005-0000-0000-000077000000}"/>
    <cellStyle name="Normale 25" xfId="169" xr:uid="{00000000-0005-0000-0000-000078000000}"/>
    <cellStyle name="Normale 26" xfId="170" xr:uid="{00000000-0005-0000-0000-000079000000}"/>
    <cellStyle name="Normale 27" xfId="171" xr:uid="{00000000-0005-0000-0000-00007A000000}"/>
    <cellStyle name="Normale 3" xfId="24" xr:uid="{00000000-0005-0000-0000-00007B000000}"/>
    <cellStyle name="Normale 4" xfId="67" xr:uid="{00000000-0005-0000-0000-00007C000000}"/>
    <cellStyle name="Normale 5" xfId="110" xr:uid="{00000000-0005-0000-0000-00007D000000}"/>
    <cellStyle name="Normale 7" xfId="153" xr:uid="{00000000-0005-0000-0000-00007E000000}"/>
    <cellStyle name="Normale 8" xfId="154" xr:uid="{00000000-0005-0000-0000-00007F000000}"/>
    <cellStyle name="Normale 9" xfId="155" xr:uid="{00000000-0005-0000-0000-000080000000}"/>
    <cellStyle name="Nota 2" xfId="55" xr:uid="{00000000-0005-0000-0000-000081000000}"/>
    <cellStyle name="Nota 3" xfId="98" xr:uid="{00000000-0005-0000-0000-000082000000}"/>
    <cellStyle name="Nota 4" xfId="141" xr:uid="{00000000-0005-0000-0000-000083000000}"/>
    <cellStyle name="Note" xfId="14" xr:uid="{00000000-0005-0000-0000-000084000000}"/>
    <cellStyle name="Output 2" xfId="23" xr:uid="{00000000-0005-0000-0000-000085000000}"/>
    <cellStyle name="Output 3" xfId="56" xr:uid="{00000000-0005-0000-0000-000086000000}"/>
    <cellStyle name="Output 4" xfId="99" xr:uid="{00000000-0005-0000-0000-000087000000}"/>
    <cellStyle name="Output 5" xfId="142" xr:uid="{00000000-0005-0000-0000-000088000000}"/>
    <cellStyle name="Percentuale" xfId="19" builtinId="5"/>
    <cellStyle name="Status" xfId="15" xr:uid="{00000000-0005-0000-0000-00008A000000}"/>
    <cellStyle name="Testo avviso 2" xfId="57" xr:uid="{00000000-0005-0000-0000-00008B000000}"/>
    <cellStyle name="Testo avviso 3" xfId="100" xr:uid="{00000000-0005-0000-0000-00008C000000}"/>
    <cellStyle name="Testo avviso 4" xfId="143" xr:uid="{00000000-0005-0000-0000-00008D000000}"/>
    <cellStyle name="Testo descrittivo 2" xfId="58" xr:uid="{00000000-0005-0000-0000-00008E000000}"/>
    <cellStyle name="Testo descrittivo 3" xfId="101" xr:uid="{00000000-0005-0000-0000-00008F000000}"/>
    <cellStyle name="Testo descrittivo 4" xfId="144" xr:uid="{00000000-0005-0000-0000-000090000000}"/>
    <cellStyle name="Text" xfId="16" xr:uid="{00000000-0005-0000-0000-000091000000}"/>
    <cellStyle name="Titolo 1 2" xfId="60" xr:uid="{00000000-0005-0000-0000-000092000000}"/>
    <cellStyle name="Titolo 1 3" xfId="103" xr:uid="{00000000-0005-0000-0000-000093000000}"/>
    <cellStyle name="Titolo 1 4" xfId="146" xr:uid="{00000000-0005-0000-0000-000094000000}"/>
    <cellStyle name="Titolo 2 2" xfId="61" xr:uid="{00000000-0005-0000-0000-000095000000}"/>
    <cellStyle name="Titolo 2 3" xfId="104" xr:uid="{00000000-0005-0000-0000-000096000000}"/>
    <cellStyle name="Titolo 2 4" xfId="147" xr:uid="{00000000-0005-0000-0000-000097000000}"/>
    <cellStyle name="Titolo 3 2" xfId="62" xr:uid="{00000000-0005-0000-0000-000098000000}"/>
    <cellStyle name="Titolo 3 3" xfId="105" xr:uid="{00000000-0005-0000-0000-000099000000}"/>
    <cellStyle name="Titolo 3 4" xfId="148" xr:uid="{00000000-0005-0000-0000-00009A000000}"/>
    <cellStyle name="Titolo 4 2" xfId="63" xr:uid="{00000000-0005-0000-0000-00009B000000}"/>
    <cellStyle name="Titolo 4 3" xfId="106" xr:uid="{00000000-0005-0000-0000-00009C000000}"/>
    <cellStyle name="Titolo 4 4" xfId="149" xr:uid="{00000000-0005-0000-0000-00009D000000}"/>
    <cellStyle name="Titolo 5" xfId="59" xr:uid="{00000000-0005-0000-0000-00009E000000}"/>
    <cellStyle name="Titolo 6" xfId="102" xr:uid="{00000000-0005-0000-0000-00009F000000}"/>
    <cellStyle name="Titolo 7" xfId="145" xr:uid="{00000000-0005-0000-0000-0000A0000000}"/>
    <cellStyle name="Totale 2" xfId="64" xr:uid="{00000000-0005-0000-0000-0000A1000000}"/>
    <cellStyle name="Totale 3" xfId="107" xr:uid="{00000000-0005-0000-0000-0000A2000000}"/>
    <cellStyle name="Totale 4" xfId="150" xr:uid="{00000000-0005-0000-0000-0000A3000000}"/>
    <cellStyle name="Valore non valido 2" xfId="65" xr:uid="{00000000-0005-0000-0000-0000A4000000}"/>
    <cellStyle name="Valore non valido 3" xfId="108" xr:uid="{00000000-0005-0000-0000-0000A5000000}"/>
    <cellStyle name="Valore non valido 4" xfId="151" xr:uid="{00000000-0005-0000-0000-0000A6000000}"/>
    <cellStyle name="Valore valido 2" xfId="66" xr:uid="{00000000-0005-0000-0000-0000A7000000}"/>
    <cellStyle name="Valore valido 3" xfId="109" xr:uid="{00000000-0005-0000-0000-0000A8000000}"/>
    <cellStyle name="Valore valido 4" xfId="152" xr:uid="{00000000-0005-0000-0000-0000A9000000}"/>
    <cellStyle name="Valuta" xfId="17" builtinId="4"/>
    <cellStyle name="Warning" xfId="18" xr:uid="{00000000-0005-0000-0000-0000A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  <color rgb="FF8AE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tabSelected="1" zoomScale="85" zoomScaleNormal="85" workbookViewId="0">
      <selection activeCell="G25" sqref="A1:I25"/>
    </sheetView>
  </sheetViews>
  <sheetFormatPr defaultColWidth="9.140625" defaultRowHeight="15.75" x14ac:dyDescent="0.25"/>
  <cols>
    <col min="1" max="1" width="26.85546875" style="4" customWidth="1"/>
    <col min="2" max="2" width="33.7109375" style="3" customWidth="1"/>
    <col min="3" max="3" width="25.85546875" style="3" customWidth="1"/>
    <col min="4" max="4" width="29.28515625" style="3" customWidth="1"/>
    <col min="5" max="5" width="34.5703125" style="3" customWidth="1"/>
    <col min="6" max="6" width="26.5703125" style="3" customWidth="1"/>
    <col min="7" max="7" width="20.140625" style="3" customWidth="1"/>
    <col min="8" max="9" width="16.85546875" style="3" customWidth="1"/>
    <col min="10" max="10" width="9.140625" style="3"/>
    <col min="11" max="11" width="17.42578125" style="3" customWidth="1"/>
    <col min="12" max="12" width="19.140625" style="3" customWidth="1"/>
    <col min="13" max="13" width="14.42578125" style="3" customWidth="1"/>
    <col min="14" max="16384" width="9.140625" style="3"/>
  </cols>
  <sheetData>
    <row r="1" spans="1:9" ht="21" x14ac:dyDescent="0.35">
      <c r="A1" s="166" t="s">
        <v>167</v>
      </c>
      <c r="B1" s="166"/>
      <c r="C1" s="166"/>
      <c r="D1" s="166"/>
      <c r="E1" s="166"/>
      <c r="F1" s="166"/>
      <c r="G1" s="166"/>
      <c r="H1" s="166"/>
      <c r="I1" s="166"/>
    </row>
    <row r="2" spans="1:9" ht="15.75" customHeight="1" x14ac:dyDescent="0.25">
      <c r="A2" s="167" t="s">
        <v>42</v>
      </c>
      <c r="B2" s="167"/>
      <c r="C2" s="167"/>
      <c r="D2" s="167"/>
      <c r="E2" s="167"/>
      <c r="F2" s="167"/>
      <c r="G2" s="167"/>
      <c r="H2" s="167"/>
      <c r="I2" s="167"/>
    </row>
    <row r="3" spans="1:9" ht="15.75" customHeight="1" x14ac:dyDescent="0.25">
      <c r="A3" s="167" t="s">
        <v>17</v>
      </c>
      <c r="B3" s="167"/>
      <c r="C3" s="167"/>
      <c r="D3" s="167"/>
      <c r="E3" s="167"/>
      <c r="F3" s="167"/>
      <c r="G3" s="167"/>
      <c r="H3" s="167"/>
      <c r="I3" s="167"/>
    </row>
    <row r="4" spans="1:9" x14ac:dyDescent="0.25">
      <c r="A4" s="167"/>
      <c r="B4" s="167"/>
      <c r="C4" s="167"/>
      <c r="D4" s="167"/>
      <c r="E4" s="167"/>
      <c r="F4" s="167"/>
      <c r="G4" s="167"/>
      <c r="H4" s="167"/>
      <c r="I4" s="167"/>
    </row>
    <row r="5" spans="1:9" x14ac:dyDescent="0.25">
      <c r="A5" s="16"/>
    </row>
    <row r="6" spans="1:9" x14ac:dyDescent="0.25">
      <c r="A6" s="14" t="s">
        <v>14</v>
      </c>
      <c r="B6" s="15">
        <v>5</v>
      </c>
    </row>
    <row r="7" spans="1:9" ht="16.5" thickBot="1" x14ac:dyDescent="0.3">
      <c r="A7" s="16"/>
    </row>
    <row r="8" spans="1:9" ht="63.75" thickBot="1" x14ac:dyDescent="0.3">
      <c r="A8" s="18" t="s">
        <v>133</v>
      </c>
      <c r="B8" s="40">
        <v>3362500</v>
      </c>
      <c r="C8" s="18" t="s">
        <v>151</v>
      </c>
      <c r="D8" s="40">
        <v>2597500</v>
      </c>
      <c r="E8" s="18" t="s">
        <v>162</v>
      </c>
      <c r="F8" s="40">
        <v>765000</v>
      </c>
    </row>
    <row r="9" spans="1:9" ht="16.5" thickBot="1" x14ac:dyDescent="0.3">
      <c r="A9" s="16"/>
    </row>
    <row r="10" spans="1:9" ht="15.6" customHeight="1" x14ac:dyDescent="0.25">
      <c r="A10" s="3"/>
      <c r="B10" s="169" t="s">
        <v>43</v>
      </c>
      <c r="C10" s="171" t="s">
        <v>32</v>
      </c>
      <c r="D10" s="172"/>
      <c r="E10" s="169" t="s">
        <v>43</v>
      </c>
      <c r="F10" s="173" t="s">
        <v>163</v>
      </c>
      <c r="G10" s="174"/>
    </row>
    <row r="11" spans="1:9" ht="31.5" x14ac:dyDescent="0.25">
      <c r="A11" s="3"/>
      <c r="B11" s="170"/>
      <c r="C11" s="17" t="s">
        <v>15</v>
      </c>
      <c r="D11" s="154" t="s">
        <v>16</v>
      </c>
      <c r="E11" s="170"/>
      <c r="F11" s="17" t="s">
        <v>15</v>
      </c>
      <c r="G11" s="154" t="s">
        <v>16</v>
      </c>
    </row>
    <row r="12" spans="1:9" ht="31.5" x14ac:dyDescent="0.25">
      <c r="A12" s="163" t="s">
        <v>152</v>
      </c>
      <c r="B12" s="155" t="s">
        <v>33</v>
      </c>
      <c r="C12" s="104">
        <f>'SCHEDA 3 - PRESTAZIONI'!E10</f>
        <v>0</v>
      </c>
      <c r="D12" s="156">
        <f>C12*B$6</f>
        <v>0</v>
      </c>
      <c r="E12" s="155" t="s">
        <v>33</v>
      </c>
      <c r="F12" s="104">
        <f>'SCHEDA 3 - PRESTAZIONI'!G10</f>
        <v>0</v>
      </c>
      <c r="G12" s="156">
        <f>F12*B$6</f>
        <v>0</v>
      </c>
    </row>
    <row r="13" spans="1:9" ht="31.5" x14ac:dyDescent="0.25">
      <c r="A13" s="163" t="s">
        <v>153</v>
      </c>
      <c r="B13" s="155" t="s">
        <v>30</v>
      </c>
      <c r="C13" s="104">
        <f>'SCHEDA 2 - NOLEGGIO E AT'!P18</f>
        <v>0</v>
      </c>
      <c r="D13" s="156">
        <f>C13*B$6</f>
        <v>0</v>
      </c>
      <c r="E13" s="155" t="s">
        <v>30</v>
      </c>
      <c r="F13" s="104">
        <f>'SCHEDA 2 - NOLEGGIO E AT'!T18</f>
        <v>0</v>
      </c>
      <c r="G13" s="156">
        <f>F13*B$6</f>
        <v>0</v>
      </c>
    </row>
    <row r="14" spans="1:9" ht="31.5" x14ac:dyDescent="0.25">
      <c r="A14" s="163" t="s">
        <v>154</v>
      </c>
      <c r="B14" s="155" t="s">
        <v>31</v>
      </c>
      <c r="C14" s="104">
        <f>'SCHEDA 2 - NOLEGGIO E AT'!Q18</f>
        <v>0</v>
      </c>
      <c r="D14" s="156">
        <f>C14*B$6</f>
        <v>0</v>
      </c>
      <c r="E14" s="155" t="s">
        <v>31</v>
      </c>
      <c r="F14" s="104">
        <f>'SCHEDA 2 - NOLEGGIO E AT'!U18</f>
        <v>0</v>
      </c>
      <c r="G14" s="156">
        <f>F14*B$6</f>
        <v>0</v>
      </c>
    </row>
    <row r="15" spans="1:9" ht="48" customHeight="1" x14ac:dyDescent="0.25">
      <c r="B15" s="175" t="s">
        <v>156</v>
      </c>
      <c r="C15" s="176"/>
      <c r="D15" s="177"/>
      <c r="E15" s="178" t="s">
        <v>157</v>
      </c>
      <c r="F15" s="179"/>
      <c r="G15" s="180"/>
    </row>
    <row r="16" spans="1:9" ht="31.5" x14ac:dyDescent="0.25">
      <c r="A16" s="163" t="s">
        <v>155</v>
      </c>
      <c r="B16" s="155" t="s">
        <v>158</v>
      </c>
      <c r="C16" s="104">
        <f>'SCHEDA 3 - PRESTAZIONI'!E31</f>
        <v>0</v>
      </c>
      <c r="D16" s="156">
        <f>C16*B$6</f>
        <v>0</v>
      </c>
      <c r="E16" s="155" t="s">
        <v>160</v>
      </c>
      <c r="F16" s="104">
        <f>'SCHEDA 3 - PRESTAZIONI'!G31</f>
        <v>0</v>
      </c>
      <c r="G16" s="156">
        <f>F16*B$6</f>
        <v>0</v>
      </c>
    </row>
    <row r="17" spans="1:20" x14ac:dyDescent="0.25">
      <c r="B17" s="175" t="s">
        <v>159</v>
      </c>
      <c r="C17" s="176"/>
      <c r="D17" s="177"/>
      <c r="E17" s="178" t="s">
        <v>161</v>
      </c>
      <c r="F17" s="179"/>
      <c r="G17" s="180"/>
    </row>
    <row r="18" spans="1:20" x14ac:dyDescent="0.25">
      <c r="A18" s="3"/>
      <c r="B18" s="157" t="s">
        <v>29</v>
      </c>
      <c r="C18" s="158">
        <f>C12+C13+C14+C16</f>
        <v>0</v>
      </c>
      <c r="D18" s="159">
        <f>SUM(D12:D16)</f>
        <v>0</v>
      </c>
      <c r="E18" s="157" t="s">
        <v>29</v>
      </c>
      <c r="F18" s="158">
        <f>F12+F13+F14+F16</f>
        <v>0</v>
      </c>
      <c r="G18" s="159">
        <f>SUM(G12:G16)</f>
        <v>0</v>
      </c>
    </row>
    <row r="19" spans="1:20" s="5" customFormat="1" ht="45" thickBot="1" x14ac:dyDescent="0.3">
      <c r="B19" s="160" t="s">
        <v>34</v>
      </c>
      <c r="C19" s="161" t="str">
        <f>CONCATENATE("Non superiore a ",DOLLAR(D18*0.3))</f>
        <v>Non superiore a 0,00 €</v>
      </c>
      <c r="D19" s="162">
        <f>SUM(D13:D14)</f>
        <v>0</v>
      </c>
      <c r="E19" s="160" t="s">
        <v>34</v>
      </c>
      <c r="F19" s="161" t="str">
        <f>CONCATENATE("Non superiore a ",DOLLAR(G18*0.3))</f>
        <v>Non superiore a 0,00 €</v>
      </c>
      <c r="G19" s="162">
        <f>SUM(G13:G14)</f>
        <v>0</v>
      </c>
      <c r="H19" s="3"/>
      <c r="I19" s="3"/>
      <c r="J19" s="3"/>
      <c r="K19" s="3"/>
      <c r="L19" s="3"/>
      <c r="M19" s="3"/>
      <c r="N19" s="3"/>
      <c r="O19" s="3"/>
    </row>
    <row r="20" spans="1:20" s="5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3" customHeight="1" x14ac:dyDescent="0.25">
      <c r="A21" s="19" t="s">
        <v>168</v>
      </c>
      <c r="B21" s="20">
        <f>D18+G18</f>
        <v>0</v>
      </c>
      <c r="C21" s="168" t="str">
        <f>CONCATENATE("NON SUPERIORE A € ",DOLLAR(B8)," Base d'asta")</f>
        <v>NON SUPERIORE A € 3.362.500,00 € Base d'asta</v>
      </c>
      <c r="D21" s="168"/>
      <c r="E21" s="168"/>
      <c r="F21" s="168"/>
      <c r="G21" s="168"/>
    </row>
    <row r="22" spans="1:20" s="5" customFormat="1" ht="31.5" x14ac:dyDescent="0.25">
      <c r="A22" s="19" t="s">
        <v>169</v>
      </c>
      <c r="B22" s="165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6.5" thickBot="1" x14ac:dyDescent="0.3">
      <c r="A23" s="12"/>
      <c r="B23" s="13"/>
      <c r="C23" s="11"/>
      <c r="D23" s="11"/>
    </row>
    <row r="24" spans="1:20" ht="30" x14ac:dyDescent="0.25">
      <c r="A24" s="21"/>
      <c r="B24" s="22" t="s">
        <v>20</v>
      </c>
      <c r="C24" s="22" t="s">
        <v>7</v>
      </c>
      <c r="D24" s="22" t="s">
        <v>6</v>
      </c>
    </row>
    <row r="25" spans="1:20" ht="48" thickBot="1" x14ac:dyDescent="0.3">
      <c r="A25" s="23" t="s">
        <v>19</v>
      </c>
      <c r="B25" s="24" t="s">
        <v>18</v>
      </c>
      <c r="C25" s="24" t="s">
        <v>18</v>
      </c>
      <c r="D25" s="25" t="s">
        <v>5</v>
      </c>
    </row>
    <row r="26" spans="1:20" x14ac:dyDescent="0.25">
      <c r="A26" s="16"/>
    </row>
    <row r="27" spans="1:20" x14ac:dyDescent="0.25">
      <c r="A27" s="16"/>
    </row>
    <row r="28" spans="1:20" x14ac:dyDescent="0.25">
      <c r="A28" s="16"/>
    </row>
    <row r="29" spans="1:20" x14ac:dyDescent="0.25">
      <c r="A29" s="16"/>
    </row>
    <row r="30" spans="1:20" x14ac:dyDescent="0.25">
      <c r="A30" s="16"/>
    </row>
    <row r="31" spans="1:20" x14ac:dyDescent="0.25">
      <c r="A31" s="16"/>
    </row>
    <row r="32" spans="1:20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  <row r="63" spans="1:1" x14ac:dyDescent="0.25">
      <c r="A63" s="16"/>
    </row>
    <row r="64" spans="1:1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</sheetData>
  <mergeCells count="13">
    <mergeCell ref="A1:I1"/>
    <mergeCell ref="A2:I2"/>
    <mergeCell ref="C21:G21"/>
    <mergeCell ref="A4:I4"/>
    <mergeCell ref="A3:I3"/>
    <mergeCell ref="B10:B11"/>
    <mergeCell ref="C10:D10"/>
    <mergeCell ref="E10:E11"/>
    <mergeCell ref="F10:G10"/>
    <mergeCell ref="B15:D15"/>
    <mergeCell ref="E15:G15"/>
    <mergeCell ref="B17:D17"/>
    <mergeCell ref="E17:G17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8"/>
  <sheetViews>
    <sheetView zoomScale="90" zoomScaleNormal="90" workbookViewId="0">
      <selection activeCell="U8" sqref="U8"/>
    </sheetView>
  </sheetViews>
  <sheetFormatPr defaultRowHeight="13.35" customHeight="1" x14ac:dyDescent="0.2"/>
  <cols>
    <col min="1" max="1" width="51" customWidth="1"/>
    <col min="2" max="2" width="22.85546875" bestFit="1" customWidth="1"/>
    <col min="3" max="3" width="12.42578125" bestFit="1" customWidth="1"/>
    <col min="4" max="4" width="19.7109375" bestFit="1" customWidth="1"/>
    <col min="5" max="6" width="12.42578125" customWidth="1"/>
    <col min="7" max="7" width="15.28515625" customWidth="1"/>
    <col min="8" max="12" width="8.85546875" customWidth="1"/>
    <col min="13" max="13" width="15" customWidth="1"/>
    <col min="14" max="14" width="19.140625" customWidth="1"/>
    <col min="15" max="15" width="21.140625" customWidth="1"/>
    <col min="16" max="16" width="16" customWidth="1"/>
    <col min="17" max="17" width="16.85546875" customWidth="1"/>
    <col min="18" max="19" width="13" customWidth="1"/>
    <col min="20" max="20" width="16.85546875" customWidth="1"/>
    <col min="21" max="21" width="13" customWidth="1"/>
  </cols>
  <sheetData>
    <row r="1" spans="1:21" ht="24.75" customHeight="1" x14ac:dyDescent="0.25">
      <c r="A1" s="189" t="s">
        <v>44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0.25" customHeight="1" x14ac:dyDescent="0.25">
      <c r="A2" s="189" t="s">
        <v>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7.75" customHeight="1" x14ac:dyDescent="0.25">
      <c r="A3" s="189" t="s">
        <v>166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1" ht="13.35" customHeight="1" x14ac:dyDescent="0.25">
      <c r="A4" s="26"/>
      <c r="B4" s="26"/>
      <c r="C4" s="26"/>
      <c r="D4" s="26"/>
      <c r="E4" s="26"/>
      <c r="F4" s="27"/>
    </row>
    <row r="5" spans="1:21" ht="13.35" customHeight="1" thickBot="1" x14ac:dyDescent="0.25"/>
    <row r="6" spans="1:21" ht="13.35" customHeight="1" thickBot="1" x14ac:dyDescent="0.25">
      <c r="O6" s="181" t="s">
        <v>40</v>
      </c>
      <c r="P6" s="182"/>
      <c r="Q6" s="183"/>
      <c r="R6" s="184" t="s">
        <v>164</v>
      </c>
      <c r="S6" s="185"/>
      <c r="T6" s="185"/>
      <c r="U6" s="186"/>
    </row>
    <row r="7" spans="1:21" ht="13.35" customHeight="1" x14ac:dyDescent="0.25">
      <c r="O7" s="41" t="s">
        <v>24</v>
      </c>
      <c r="P7" s="187" t="s">
        <v>41</v>
      </c>
      <c r="Q7" s="188"/>
      <c r="R7" s="192" t="s">
        <v>24</v>
      </c>
      <c r="S7" s="193"/>
      <c r="T7" s="190" t="s">
        <v>41</v>
      </c>
      <c r="U7" s="191"/>
    </row>
    <row r="8" spans="1:21" ht="78.75" x14ac:dyDescent="0.2">
      <c r="A8" s="42" t="s">
        <v>9</v>
      </c>
      <c r="B8" s="42" t="s">
        <v>94</v>
      </c>
      <c r="C8" s="42" t="s">
        <v>95</v>
      </c>
      <c r="D8" s="42" t="s">
        <v>96</v>
      </c>
      <c r="E8" s="42" t="s">
        <v>2</v>
      </c>
      <c r="F8" s="42" t="s">
        <v>10</v>
      </c>
      <c r="G8" s="42" t="s">
        <v>0</v>
      </c>
      <c r="H8" s="42" t="s">
        <v>1</v>
      </c>
      <c r="I8" s="42" t="s">
        <v>3</v>
      </c>
      <c r="J8" s="42" t="s">
        <v>25</v>
      </c>
      <c r="K8" s="42" t="s">
        <v>38</v>
      </c>
      <c r="L8" s="42" t="s">
        <v>26</v>
      </c>
      <c r="M8" s="42" t="s">
        <v>39</v>
      </c>
      <c r="N8" s="28" t="s">
        <v>11</v>
      </c>
      <c r="O8" s="29" t="s">
        <v>90</v>
      </c>
      <c r="P8" s="8" t="s">
        <v>12</v>
      </c>
      <c r="Q8" s="9" t="s">
        <v>91</v>
      </c>
      <c r="R8" s="29" t="s">
        <v>92</v>
      </c>
      <c r="S8" s="34" t="s">
        <v>93</v>
      </c>
      <c r="T8" s="8" t="s">
        <v>12</v>
      </c>
      <c r="U8" s="9" t="s">
        <v>13</v>
      </c>
    </row>
    <row r="9" spans="1:21" ht="13.35" customHeight="1" x14ac:dyDescent="0.2">
      <c r="A9" s="149" t="s">
        <v>84</v>
      </c>
      <c r="B9" s="135">
        <v>2</v>
      </c>
      <c r="C9" s="137" t="s">
        <v>128</v>
      </c>
      <c r="D9" s="139">
        <v>0</v>
      </c>
      <c r="E9" s="146"/>
      <c r="F9" s="147"/>
      <c r="G9" s="147"/>
      <c r="H9" s="147"/>
      <c r="I9" s="147"/>
      <c r="J9" s="147"/>
      <c r="K9" s="147"/>
      <c r="L9" s="147"/>
      <c r="M9" s="148"/>
      <c r="N9" s="140"/>
      <c r="O9" s="141"/>
      <c r="P9" s="142">
        <f>M9*SUM(O9:O9)</f>
        <v>0</v>
      </c>
      <c r="Q9" s="143">
        <f t="shared" ref="Q9:Q16" si="0">N9*SUM(O9:O9)</f>
        <v>0</v>
      </c>
      <c r="R9" s="141"/>
      <c r="S9" s="30"/>
      <c r="T9" s="142">
        <f t="shared" ref="T9:T16" si="1">M9*SUM(R9:S9)</f>
        <v>0</v>
      </c>
      <c r="U9" s="143">
        <f t="shared" ref="U9:U16" si="2">N9*SUM(R9:S9)</f>
        <v>0</v>
      </c>
    </row>
    <row r="10" spans="1:21" ht="13.35" customHeight="1" x14ac:dyDescent="0.2">
      <c r="A10" s="147" t="s">
        <v>85</v>
      </c>
      <c r="B10" s="134">
        <v>3</v>
      </c>
      <c r="C10" s="137">
        <v>0</v>
      </c>
      <c r="D10" s="139" t="s">
        <v>128</v>
      </c>
      <c r="E10" s="147"/>
      <c r="F10" s="147"/>
      <c r="G10" s="147"/>
      <c r="H10" s="147"/>
      <c r="I10" s="147"/>
      <c r="J10" s="147"/>
      <c r="K10" s="147"/>
      <c r="L10" s="147"/>
      <c r="M10" s="148"/>
      <c r="N10" s="140"/>
      <c r="O10" s="36"/>
      <c r="P10" s="142">
        <f t="shared" ref="P10:P16" si="3">M10*SUM(O10:O10)</f>
        <v>0</v>
      </c>
      <c r="Q10" s="143">
        <f t="shared" si="0"/>
        <v>0</v>
      </c>
      <c r="R10" s="36"/>
      <c r="S10" s="30"/>
      <c r="T10" s="142">
        <f t="shared" si="1"/>
        <v>0</v>
      </c>
      <c r="U10" s="143">
        <f t="shared" si="2"/>
        <v>0</v>
      </c>
    </row>
    <row r="11" spans="1:21" ht="13.35" customHeight="1" x14ac:dyDescent="0.2">
      <c r="A11" s="147" t="s">
        <v>86</v>
      </c>
      <c r="B11" s="134">
        <v>2</v>
      </c>
      <c r="C11" s="136">
        <v>1</v>
      </c>
      <c r="D11" s="139">
        <v>0</v>
      </c>
      <c r="E11" s="147"/>
      <c r="F11" s="147"/>
      <c r="G11" s="147"/>
      <c r="H11" s="147"/>
      <c r="I11" s="147"/>
      <c r="J11" s="147"/>
      <c r="K11" s="147"/>
      <c r="L11" s="147"/>
      <c r="M11" s="148"/>
      <c r="N11" s="140"/>
      <c r="O11" s="32"/>
      <c r="P11" s="142">
        <f t="shared" si="3"/>
        <v>0</v>
      </c>
      <c r="Q11" s="143">
        <f t="shared" si="0"/>
        <v>0</v>
      </c>
      <c r="R11" s="32"/>
      <c r="S11" s="31"/>
      <c r="T11" s="142">
        <f t="shared" si="1"/>
        <v>0</v>
      </c>
      <c r="U11" s="143">
        <f t="shared" si="2"/>
        <v>0</v>
      </c>
    </row>
    <row r="12" spans="1:21" ht="13.35" customHeight="1" x14ac:dyDescent="0.2">
      <c r="A12" s="147" t="s">
        <v>132</v>
      </c>
      <c r="B12" s="134">
        <v>5</v>
      </c>
      <c r="C12" s="136">
        <v>0</v>
      </c>
      <c r="D12" s="139">
        <v>2</v>
      </c>
      <c r="E12" s="147"/>
      <c r="F12" s="147"/>
      <c r="G12" s="147"/>
      <c r="H12" s="147"/>
      <c r="I12" s="147"/>
      <c r="J12" s="147"/>
      <c r="K12" s="147"/>
      <c r="L12" s="147"/>
      <c r="M12" s="148"/>
      <c r="N12" s="140"/>
      <c r="O12" s="32"/>
      <c r="P12" s="142">
        <f t="shared" si="3"/>
        <v>0</v>
      </c>
      <c r="Q12" s="143">
        <f t="shared" si="0"/>
        <v>0</v>
      </c>
      <c r="R12" s="37"/>
      <c r="S12" s="31"/>
      <c r="T12" s="142">
        <f t="shared" si="1"/>
        <v>0</v>
      </c>
      <c r="U12" s="143">
        <f t="shared" si="2"/>
        <v>0</v>
      </c>
    </row>
    <row r="13" spans="1:21" ht="13.35" customHeight="1" x14ac:dyDescent="0.2">
      <c r="A13" s="147" t="s">
        <v>87</v>
      </c>
      <c r="B13" s="135">
        <v>1</v>
      </c>
      <c r="C13" s="136">
        <v>0</v>
      </c>
      <c r="D13" s="139">
        <v>1</v>
      </c>
      <c r="E13" s="147"/>
      <c r="F13" s="147"/>
      <c r="G13" s="147"/>
      <c r="H13" s="147"/>
      <c r="I13" s="147"/>
      <c r="J13" s="147"/>
      <c r="K13" s="147"/>
      <c r="L13" s="147"/>
      <c r="M13" s="148"/>
      <c r="N13" s="140"/>
      <c r="O13" s="36"/>
      <c r="P13" s="142">
        <f t="shared" si="3"/>
        <v>0</v>
      </c>
      <c r="Q13" s="143">
        <f t="shared" si="0"/>
        <v>0</v>
      </c>
      <c r="R13" s="36"/>
      <c r="S13" s="30"/>
      <c r="T13" s="142">
        <f t="shared" si="1"/>
        <v>0</v>
      </c>
      <c r="U13" s="143">
        <f t="shared" si="2"/>
        <v>0</v>
      </c>
    </row>
    <row r="14" spans="1:21" ht="13.35" customHeight="1" x14ac:dyDescent="0.2">
      <c r="A14" s="147" t="s">
        <v>88</v>
      </c>
      <c r="B14" s="134">
        <v>2</v>
      </c>
      <c r="C14" s="136">
        <v>0</v>
      </c>
      <c r="D14" s="138">
        <v>1</v>
      </c>
      <c r="E14" s="147"/>
      <c r="F14" s="149"/>
      <c r="G14" s="149"/>
      <c r="H14" s="149"/>
      <c r="I14" s="147"/>
      <c r="J14" s="147"/>
      <c r="K14" s="147"/>
      <c r="L14" s="147"/>
      <c r="M14" s="148"/>
      <c r="N14" s="140"/>
      <c r="O14" s="36"/>
      <c r="P14" s="142">
        <f t="shared" si="3"/>
        <v>0</v>
      </c>
      <c r="Q14" s="143">
        <f t="shared" si="0"/>
        <v>0</v>
      </c>
      <c r="R14" s="36"/>
      <c r="S14" s="30"/>
      <c r="T14" s="142">
        <f t="shared" si="1"/>
        <v>0</v>
      </c>
      <c r="U14" s="143">
        <f t="shared" si="2"/>
        <v>0</v>
      </c>
    </row>
    <row r="15" spans="1:21" ht="13.35" customHeight="1" x14ac:dyDescent="0.2">
      <c r="A15" s="147" t="s">
        <v>89</v>
      </c>
      <c r="B15" s="134">
        <v>3</v>
      </c>
      <c r="C15" s="136">
        <v>1</v>
      </c>
      <c r="D15" s="138">
        <v>1</v>
      </c>
      <c r="E15" s="147"/>
      <c r="F15" s="147"/>
      <c r="G15" s="147"/>
      <c r="H15" s="147"/>
      <c r="I15" s="147"/>
      <c r="J15" s="147"/>
      <c r="K15" s="147"/>
      <c r="L15" s="147"/>
      <c r="M15" s="148"/>
      <c r="N15" s="140"/>
      <c r="O15" s="37"/>
      <c r="P15" s="142">
        <f t="shared" si="3"/>
        <v>0</v>
      </c>
      <c r="Q15" s="143">
        <f t="shared" si="0"/>
        <v>0</v>
      </c>
      <c r="R15" s="37"/>
      <c r="S15" s="33"/>
      <c r="T15" s="142">
        <f t="shared" si="1"/>
        <v>0</v>
      </c>
      <c r="U15" s="143">
        <f t="shared" si="2"/>
        <v>0</v>
      </c>
    </row>
    <row r="16" spans="1:21" ht="13.35" customHeight="1" x14ac:dyDescent="0.2">
      <c r="A16" s="144"/>
      <c r="B16" s="144"/>
      <c r="C16" s="144"/>
      <c r="D16" s="144"/>
      <c r="E16" s="147"/>
      <c r="F16" s="147"/>
      <c r="G16" s="147"/>
      <c r="H16" s="147"/>
      <c r="I16" s="147"/>
      <c r="J16" s="147"/>
      <c r="K16" s="147"/>
      <c r="L16" s="147"/>
      <c r="M16" s="148"/>
      <c r="N16" s="140"/>
      <c r="O16" s="145"/>
      <c r="P16" s="142">
        <f t="shared" si="3"/>
        <v>0</v>
      </c>
      <c r="Q16" s="143">
        <f t="shared" si="0"/>
        <v>0</v>
      </c>
      <c r="R16" s="37"/>
      <c r="S16" s="33"/>
      <c r="T16" s="142">
        <f t="shared" si="1"/>
        <v>0</v>
      </c>
      <c r="U16" s="143">
        <f t="shared" si="2"/>
        <v>0</v>
      </c>
    </row>
    <row r="17" spans="15:21" ht="13.35" customHeight="1" x14ac:dyDescent="0.2">
      <c r="O17" s="1"/>
      <c r="Q17" s="2"/>
      <c r="R17" s="1"/>
      <c r="U17" s="2"/>
    </row>
    <row r="18" spans="15:21" ht="13.35" customHeight="1" thickBot="1" x14ac:dyDescent="0.3">
      <c r="O18" s="38"/>
      <c r="P18" s="35">
        <f>SUM(P9:P16)</f>
        <v>0</v>
      </c>
      <c r="Q18" s="39">
        <f>SUM(Q9:Q16)</f>
        <v>0</v>
      </c>
      <c r="R18" s="38"/>
      <c r="S18" s="6"/>
      <c r="T18" s="35">
        <f>SUM(T9:T16)</f>
        <v>0</v>
      </c>
      <c r="U18" s="39">
        <f>SUM(U9:U16)</f>
        <v>0</v>
      </c>
    </row>
  </sheetData>
  <sheetProtection selectLockedCells="1" selectUnlockedCells="1"/>
  <mergeCells count="8">
    <mergeCell ref="O6:Q6"/>
    <mergeCell ref="R6:U6"/>
    <mergeCell ref="P7:Q7"/>
    <mergeCell ref="A1:U1"/>
    <mergeCell ref="A2:U2"/>
    <mergeCell ref="A3:U3"/>
    <mergeCell ref="T7:U7"/>
    <mergeCell ref="R7:S7"/>
  </mergeCells>
  <pageMargins left="0" right="0" top="0" bottom="0" header="0" footer="0"/>
  <pageSetup paperSize="77" scale="44" firstPageNumber="0" fitToHeight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workbookViewId="0">
      <selection activeCell="E31" sqref="E31"/>
    </sheetView>
  </sheetViews>
  <sheetFormatPr defaultColWidth="8.7109375" defaultRowHeight="12.75" x14ac:dyDescent="0.2"/>
  <cols>
    <col min="1" max="1" width="5.5703125" customWidth="1"/>
    <col min="2" max="2" width="42.42578125" customWidth="1"/>
    <col min="3" max="3" width="15.85546875" customWidth="1"/>
    <col min="4" max="4" width="13.85546875" customWidth="1"/>
    <col min="5" max="5" width="18.140625" customWidth="1"/>
    <col min="6" max="6" width="17.5703125" customWidth="1"/>
    <col min="7" max="7" width="16.5703125" bestFit="1" customWidth="1"/>
  </cols>
  <sheetData>
    <row r="1" spans="1:9" ht="12.6" customHeight="1" x14ac:dyDescent="0.2">
      <c r="A1" s="202" t="s">
        <v>44</v>
      </c>
      <c r="B1" s="202"/>
      <c r="C1" s="202"/>
      <c r="D1" s="202"/>
      <c r="E1" s="202"/>
      <c r="F1" s="202"/>
      <c r="G1" s="202"/>
      <c r="H1" s="164"/>
      <c r="I1" s="164"/>
    </row>
    <row r="2" spans="1:9" x14ac:dyDescent="0.2">
      <c r="A2" s="202" t="s">
        <v>22</v>
      </c>
      <c r="B2" s="202"/>
      <c r="C2" s="202"/>
      <c r="D2" s="202"/>
      <c r="E2" s="202"/>
      <c r="F2" s="202"/>
      <c r="G2" s="202"/>
    </row>
    <row r="3" spans="1:9" x14ac:dyDescent="0.2">
      <c r="A3" s="202" t="s">
        <v>166</v>
      </c>
      <c r="B3" s="202"/>
      <c r="C3" s="202"/>
      <c r="D3" s="202"/>
      <c r="E3" s="202"/>
      <c r="F3" s="202"/>
      <c r="G3" s="202"/>
    </row>
    <row r="4" spans="1:9" ht="13.5" thickBot="1" x14ac:dyDescent="0.25">
      <c r="D4" s="7"/>
      <c r="E4" s="7"/>
      <c r="F4" s="7"/>
      <c r="G4" s="7"/>
    </row>
    <row r="5" spans="1:9" x14ac:dyDescent="0.2">
      <c r="D5" s="198" t="s">
        <v>35</v>
      </c>
      <c r="E5" s="199"/>
      <c r="F5" s="198" t="s">
        <v>165</v>
      </c>
      <c r="G5" s="199"/>
    </row>
    <row r="6" spans="1:9" ht="38.25" x14ac:dyDescent="0.2">
      <c r="A6" s="99" t="s">
        <v>45</v>
      </c>
      <c r="B6" s="99" t="s">
        <v>123</v>
      </c>
      <c r="C6" s="88" t="s">
        <v>46</v>
      </c>
      <c r="D6" s="52" t="s">
        <v>47</v>
      </c>
      <c r="E6" s="92" t="s">
        <v>28</v>
      </c>
      <c r="F6" s="97" t="s">
        <v>27</v>
      </c>
      <c r="G6" s="92" t="s">
        <v>28</v>
      </c>
    </row>
    <row r="7" spans="1:9" ht="25.5" x14ac:dyDescent="0.2">
      <c r="A7" s="73" t="s">
        <v>50</v>
      </c>
      <c r="B7" s="100" t="s">
        <v>97</v>
      </c>
      <c r="C7" s="103"/>
      <c r="D7" s="86">
        <v>12500</v>
      </c>
      <c r="E7" s="93">
        <f>C7*D7</f>
        <v>0</v>
      </c>
      <c r="F7" s="89">
        <v>1600</v>
      </c>
      <c r="G7" s="93">
        <f>C7*F7</f>
        <v>0</v>
      </c>
    </row>
    <row r="8" spans="1:9" x14ac:dyDescent="0.2">
      <c r="A8" s="73" t="s">
        <v>51</v>
      </c>
      <c r="B8" s="101" t="s">
        <v>98</v>
      </c>
      <c r="C8" s="103"/>
      <c r="D8" s="87">
        <v>3500</v>
      </c>
      <c r="E8" s="93">
        <f t="shared" ref="E8:E9" si="0">C8*D8</f>
        <v>0</v>
      </c>
      <c r="F8" s="90">
        <v>1500</v>
      </c>
      <c r="G8" s="93">
        <f>C8*F8</f>
        <v>0</v>
      </c>
    </row>
    <row r="9" spans="1:9" ht="25.5" x14ac:dyDescent="0.2">
      <c r="A9" s="91" t="s">
        <v>99</v>
      </c>
      <c r="B9" s="102" t="s">
        <v>52</v>
      </c>
      <c r="C9" s="103"/>
      <c r="D9" s="94">
        <v>0</v>
      </c>
      <c r="E9" s="93">
        <f t="shared" si="0"/>
        <v>0</v>
      </c>
      <c r="F9" s="98">
        <v>200</v>
      </c>
      <c r="G9" s="93">
        <f t="shared" ref="G9" si="1">C9*F9</f>
        <v>0</v>
      </c>
    </row>
    <row r="10" spans="1:9" ht="13.5" thickBot="1" x14ac:dyDescent="0.25">
      <c r="A10" s="203" t="s">
        <v>21</v>
      </c>
      <c r="B10" s="203"/>
      <c r="C10" s="204"/>
      <c r="D10" s="95">
        <f>SUM(D7:D9)</f>
        <v>16000</v>
      </c>
      <c r="E10" s="96">
        <f>SUM(E7:E9)</f>
        <v>0</v>
      </c>
      <c r="F10" s="95">
        <f>SUM(F7:F9)</f>
        <v>3300</v>
      </c>
      <c r="G10" s="96">
        <f>SUM(G7:G9)</f>
        <v>0</v>
      </c>
    </row>
    <row r="12" spans="1:9" ht="13.5" thickBot="1" x14ac:dyDescent="0.25"/>
    <row r="13" spans="1:9" ht="15.75" x14ac:dyDescent="0.25">
      <c r="A13" s="110"/>
      <c r="B13" s="55"/>
      <c r="C13" s="55"/>
      <c r="D13" s="198" t="s">
        <v>35</v>
      </c>
      <c r="E13" s="199"/>
      <c r="F13" s="198" t="s">
        <v>165</v>
      </c>
      <c r="G13" s="199"/>
      <c r="H13" s="43"/>
    </row>
    <row r="14" spans="1:9" ht="24.95" customHeight="1" x14ac:dyDescent="0.2">
      <c r="A14" s="47" t="s">
        <v>45</v>
      </c>
      <c r="B14" s="99" t="s">
        <v>129</v>
      </c>
      <c r="C14" s="48" t="s">
        <v>134</v>
      </c>
      <c r="D14" s="50" t="s">
        <v>118</v>
      </c>
      <c r="E14" s="92" t="s">
        <v>48</v>
      </c>
      <c r="F14" s="50" t="s">
        <v>118</v>
      </c>
      <c r="G14" s="92" t="s">
        <v>48</v>
      </c>
      <c r="H14" s="43"/>
    </row>
    <row r="15" spans="1:9" ht="13.5" customHeight="1" x14ac:dyDescent="0.2">
      <c r="A15" s="105" t="s">
        <v>100</v>
      </c>
      <c r="B15" s="106" t="s">
        <v>64</v>
      </c>
      <c r="C15" s="49"/>
      <c r="D15" s="107">
        <v>1700</v>
      </c>
      <c r="E15" s="93">
        <f>C15*D15</f>
        <v>0</v>
      </c>
      <c r="F15" s="111">
        <v>1800</v>
      </c>
      <c r="G15" s="93">
        <f>C15*F15</f>
        <v>0</v>
      </c>
      <c r="H15" s="53"/>
    </row>
    <row r="16" spans="1:9" ht="13.5" customHeight="1" x14ac:dyDescent="0.2">
      <c r="A16" s="105" t="s">
        <v>101</v>
      </c>
      <c r="B16" s="106" t="s">
        <v>65</v>
      </c>
      <c r="C16" s="49"/>
      <c r="D16" s="107">
        <v>2600</v>
      </c>
      <c r="E16" s="93">
        <f>C16*D16</f>
        <v>0</v>
      </c>
      <c r="F16" s="111">
        <v>1700</v>
      </c>
      <c r="G16" s="93">
        <f t="shared" ref="G16:G19" si="2">C16*F16</f>
        <v>0</v>
      </c>
      <c r="H16" s="53"/>
    </row>
    <row r="17" spans="1:8" ht="13.5" customHeight="1" x14ac:dyDescent="0.2">
      <c r="A17" s="105" t="s">
        <v>102</v>
      </c>
      <c r="B17" s="106" t="s">
        <v>66</v>
      </c>
      <c r="C17" s="49"/>
      <c r="D17" s="107">
        <v>3000</v>
      </c>
      <c r="E17" s="93">
        <f t="shared" ref="E17:E25" si="3">C17*D17</f>
        <v>0</v>
      </c>
      <c r="F17" s="111">
        <v>400</v>
      </c>
      <c r="G17" s="93">
        <f t="shared" si="2"/>
        <v>0</v>
      </c>
      <c r="H17" s="53"/>
    </row>
    <row r="18" spans="1:8" ht="13.5" customHeight="1" x14ac:dyDescent="0.2">
      <c r="A18" s="105" t="s">
        <v>103</v>
      </c>
      <c r="B18" s="106" t="s">
        <v>111</v>
      </c>
      <c r="C18" s="49"/>
      <c r="D18" s="107">
        <v>1800</v>
      </c>
      <c r="E18" s="93">
        <f t="shared" si="3"/>
        <v>0</v>
      </c>
      <c r="F18" s="111">
        <v>1100</v>
      </c>
      <c r="G18" s="93">
        <f t="shared" si="2"/>
        <v>0</v>
      </c>
      <c r="H18" s="53"/>
    </row>
    <row r="19" spans="1:8" ht="13.5" customHeight="1" x14ac:dyDescent="0.2">
      <c r="A19" s="105" t="s">
        <v>104</v>
      </c>
      <c r="B19" s="106" t="s">
        <v>112</v>
      </c>
      <c r="C19" s="49"/>
      <c r="D19" s="107">
        <v>1500</v>
      </c>
      <c r="E19" s="93">
        <f t="shared" si="3"/>
        <v>0</v>
      </c>
      <c r="F19" s="111">
        <v>800</v>
      </c>
      <c r="G19" s="93">
        <f t="shared" si="2"/>
        <v>0</v>
      </c>
      <c r="H19" s="53"/>
    </row>
    <row r="20" spans="1:8" ht="13.5" customHeight="1" x14ac:dyDescent="0.2">
      <c r="A20" s="105" t="s">
        <v>105</v>
      </c>
      <c r="B20" s="106" t="s">
        <v>113</v>
      </c>
      <c r="C20" s="49"/>
      <c r="D20" s="107">
        <v>70</v>
      </c>
      <c r="E20" s="93">
        <f t="shared" si="3"/>
        <v>0</v>
      </c>
      <c r="F20" s="111">
        <v>0</v>
      </c>
      <c r="G20" s="93"/>
      <c r="H20" s="53"/>
    </row>
    <row r="21" spans="1:8" ht="13.5" customHeight="1" x14ac:dyDescent="0.2">
      <c r="A21" s="105" t="s">
        <v>106</v>
      </c>
      <c r="B21" s="106" t="s">
        <v>114</v>
      </c>
      <c r="C21" s="49"/>
      <c r="D21" s="107">
        <v>1100</v>
      </c>
      <c r="E21" s="93">
        <f>C21*D21</f>
        <v>0</v>
      </c>
      <c r="F21" s="111">
        <v>0</v>
      </c>
      <c r="G21" s="93"/>
      <c r="H21" s="53"/>
    </row>
    <row r="22" spans="1:8" ht="13.5" customHeight="1" x14ac:dyDescent="0.2">
      <c r="A22" s="105" t="s">
        <v>107</v>
      </c>
      <c r="B22" s="106" t="s">
        <v>115</v>
      </c>
      <c r="C22" s="49"/>
      <c r="D22" s="107">
        <v>2400</v>
      </c>
      <c r="E22" s="93">
        <f t="shared" si="3"/>
        <v>0</v>
      </c>
      <c r="F22" s="111">
        <v>0</v>
      </c>
      <c r="G22" s="93"/>
      <c r="H22" s="53"/>
    </row>
    <row r="23" spans="1:8" ht="13.5" customHeight="1" x14ac:dyDescent="0.2">
      <c r="A23" s="105" t="s">
        <v>108</v>
      </c>
      <c r="B23" s="106" t="s">
        <v>116</v>
      </c>
      <c r="C23" s="49"/>
      <c r="D23" s="107">
        <v>1300</v>
      </c>
      <c r="E23" s="93">
        <f t="shared" si="3"/>
        <v>0</v>
      </c>
      <c r="F23" s="111">
        <v>0</v>
      </c>
      <c r="G23" s="93"/>
      <c r="H23" s="53"/>
    </row>
    <row r="24" spans="1:8" ht="14.1" customHeight="1" x14ac:dyDescent="0.2">
      <c r="A24" s="105" t="s">
        <v>109</v>
      </c>
      <c r="B24" s="106" t="s">
        <v>117</v>
      </c>
      <c r="C24" s="49"/>
      <c r="D24" s="107">
        <v>200</v>
      </c>
      <c r="E24" s="93">
        <f t="shared" si="3"/>
        <v>0</v>
      </c>
      <c r="F24" s="111">
        <v>0</v>
      </c>
      <c r="G24" s="93"/>
      <c r="H24" s="53"/>
    </row>
    <row r="25" spans="1:8" ht="14.1" customHeight="1" x14ac:dyDescent="0.2">
      <c r="A25" s="105" t="s">
        <v>110</v>
      </c>
      <c r="B25" s="106" t="s">
        <v>53</v>
      </c>
      <c r="C25" s="49"/>
      <c r="D25" s="107">
        <v>1500</v>
      </c>
      <c r="E25" s="93">
        <f t="shared" si="3"/>
        <v>0</v>
      </c>
      <c r="F25" s="111">
        <v>0</v>
      </c>
      <c r="G25" s="93"/>
      <c r="H25" s="43"/>
    </row>
    <row r="26" spans="1:8" ht="13.5" thickBot="1" x14ac:dyDescent="0.25">
      <c r="A26" s="196" t="s">
        <v>124</v>
      </c>
      <c r="B26" s="196"/>
      <c r="C26" s="197"/>
      <c r="D26" s="95">
        <f>SUM(D15:D25)</f>
        <v>17170</v>
      </c>
      <c r="E26" s="96">
        <f>SUM(E15:E25)</f>
        <v>0</v>
      </c>
      <c r="F26" s="95">
        <f>SUM(F15:F25)</f>
        <v>5800</v>
      </c>
      <c r="G26" s="96">
        <f>SUM(G15:G25)</f>
        <v>0</v>
      </c>
    </row>
    <row r="27" spans="1:8" ht="37.5" customHeight="1" x14ac:dyDescent="0.2">
      <c r="A27" s="73" t="s">
        <v>45</v>
      </c>
      <c r="B27" s="150" t="s">
        <v>131</v>
      </c>
      <c r="C27" s="48" t="s">
        <v>130</v>
      </c>
      <c r="D27" s="50" t="s">
        <v>54</v>
      </c>
      <c r="E27" s="51" t="s">
        <v>48</v>
      </c>
      <c r="F27" s="50" t="s">
        <v>54</v>
      </c>
      <c r="G27" s="112" t="s">
        <v>49</v>
      </c>
      <c r="H27" s="43"/>
    </row>
    <row r="28" spans="1:8" ht="15" x14ac:dyDescent="0.2">
      <c r="A28" s="108" t="s">
        <v>119</v>
      </c>
      <c r="B28" s="114" t="s">
        <v>120</v>
      </c>
      <c r="C28" s="115"/>
      <c r="D28" s="109">
        <v>400</v>
      </c>
      <c r="E28" s="93">
        <f>C28*D28</f>
        <v>0</v>
      </c>
      <c r="F28" s="113">
        <v>900</v>
      </c>
      <c r="G28" s="93">
        <f>C28*F28</f>
        <v>0</v>
      </c>
      <c r="H28" s="43"/>
    </row>
    <row r="29" spans="1:8" ht="20.45" customHeight="1" thickBot="1" x14ac:dyDescent="0.25">
      <c r="A29" s="108" t="s">
        <v>121</v>
      </c>
      <c r="B29" s="114" t="s">
        <v>122</v>
      </c>
      <c r="C29" s="115"/>
      <c r="D29" s="109">
        <v>20</v>
      </c>
      <c r="E29" s="93">
        <f>C29*D29</f>
        <v>0</v>
      </c>
      <c r="F29" s="116">
        <v>100</v>
      </c>
      <c r="G29" s="117">
        <f>C29*F29</f>
        <v>0</v>
      </c>
      <c r="H29" s="43"/>
    </row>
    <row r="30" spans="1:8" ht="13.5" thickBot="1" x14ac:dyDescent="0.25">
      <c r="A30" s="200" t="s">
        <v>125</v>
      </c>
      <c r="B30" s="200"/>
      <c r="C30" s="201"/>
      <c r="D30" s="118">
        <f>SUM(D28:D29)</f>
        <v>420</v>
      </c>
      <c r="E30" s="119">
        <f>SUM(E28:E29)</f>
        <v>0</v>
      </c>
      <c r="F30" s="120">
        <f>SUM(F28:F29)</f>
        <v>1000</v>
      </c>
      <c r="G30" s="121">
        <f>SUM(G28:G29)</f>
        <v>0</v>
      </c>
    </row>
    <row r="31" spans="1:8" ht="13.5" thickBot="1" x14ac:dyDescent="0.25">
      <c r="A31" s="194" t="s">
        <v>21</v>
      </c>
      <c r="B31" s="195"/>
      <c r="C31" s="195"/>
      <c r="D31" s="122"/>
      <c r="E31" s="123">
        <f>E26+E30</f>
        <v>0</v>
      </c>
      <c r="F31" s="124"/>
      <c r="G31" s="123">
        <f>G26+G30</f>
        <v>0</v>
      </c>
    </row>
    <row r="32" spans="1:8" x14ac:dyDescent="0.2">
      <c r="A32" s="54"/>
      <c r="B32" s="54"/>
      <c r="C32" s="54"/>
      <c r="D32" s="54"/>
      <c r="E32" s="54"/>
      <c r="F32" s="54"/>
      <c r="G32" s="54"/>
      <c r="H32" s="43"/>
    </row>
    <row r="33" spans="1:8" ht="15" x14ac:dyDescent="0.2">
      <c r="A33" s="44"/>
      <c r="B33" s="44"/>
      <c r="C33" s="44"/>
      <c r="D33" s="44"/>
      <c r="E33" s="44"/>
      <c r="F33" s="45"/>
      <c r="G33" s="46"/>
      <c r="H33" s="43"/>
    </row>
  </sheetData>
  <mergeCells count="11">
    <mergeCell ref="A1:G1"/>
    <mergeCell ref="A10:C10"/>
    <mergeCell ref="A2:G2"/>
    <mergeCell ref="F5:G5"/>
    <mergeCell ref="D5:E5"/>
    <mergeCell ref="A3:G3"/>
    <mergeCell ref="A31:C31"/>
    <mergeCell ref="A26:C26"/>
    <mergeCell ref="F13:G13"/>
    <mergeCell ref="D13:E13"/>
    <mergeCell ref="A30:C30"/>
  </mergeCells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topLeftCell="A7" workbookViewId="0">
      <selection activeCell="K29" sqref="K29"/>
    </sheetView>
  </sheetViews>
  <sheetFormatPr defaultColWidth="8.7109375" defaultRowHeight="12.75" x14ac:dyDescent="0.2"/>
  <cols>
    <col min="1" max="1" width="37.28515625" customWidth="1"/>
    <col min="2" max="2" width="25.7109375" customWidth="1"/>
    <col min="3" max="3" width="24.42578125" customWidth="1"/>
    <col min="4" max="4" width="21.140625" customWidth="1"/>
    <col min="5" max="5" width="17.7109375" customWidth="1"/>
    <col min="6" max="6" width="18.140625" customWidth="1"/>
    <col min="7" max="7" width="19.5703125" customWidth="1"/>
    <col min="8" max="8" width="25.7109375" customWidth="1"/>
  </cols>
  <sheetData>
    <row r="1" spans="1:10" x14ac:dyDescent="0.2">
      <c r="A1" s="202" t="s">
        <v>42</v>
      </c>
      <c r="B1" s="202"/>
      <c r="C1" s="202"/>
      <c r="D1" s="202"/>
      <c r="E1" s="202"/>
      <c r="F1" s="202"/>
      <c r="G1" s="202"/>
      <c r="H1" s="202"/>
    </row>
    <row r="2" spans="1:10" x14ac:dyDescent="0.2">
      <c r="A2" s="206" t="s">
        <v>23</v>
      </c>
      <c r="B2" s="206"/>
      <c r="C2" s="206"/>
      <c r="D2" s="206"/>
      <c r="E2" s="206"/>
      <c r="F2" s="206"/>
      <c r="G2" s="206"/>
      <c r="H2" s="206"/>
    </row>
    <row r="3" spans="1:10" x14ac:dyDescent="0.2">
      <c r="A3" s="202" t="s">
        <v>166</v>
      </c>
      <c r="B3" s="202"/>
      <c r="C3" s="202"/>
      <c r="D3" s="202"/>
      <c r="E3" s="202"/>
      <c r="F3" s="202"/>
      <c r="G3" s="202"/>
      <c r="H3" s="202"/>
    </row>
    <row r="4" spans="1:10" s="10" customFormat="1" ht="25.5" x14ac:dyDescent="0.2">
      <c r="A4" s="125" t="s">
        <v>55</v>
      </c>
      <c r="B4" s="126" t="s">
        <v>56</v>
      </c>
      <c r="C4" s="126" t="s">
        <v>2</v>
      </c>
      <c r="D4" s="127" t="s">
        <v>57</v>
      </c>
      <c r="E4" s="127" t="s">
        <v>58</v>
      </c>
      <c r="F4" s="127" t="s">
        <v>8</v>
      </c>
      <c r="G4" s="126" t="s">
        <v>59</v>
      </c>
      <c r="H4"/>
      <c r="I4"/>
      <c r="J4"/>
    </row>
    <row r="5" spans="1:10" s="10" customFormat="1" ht="25.5" x14ac:dyDescent="0.2">
      <c r="A5" s="128" t="s">
        <v>97</v>
      </c>
      <c r="B5" s="67"/>
      <c r="C5" s="67"/>
      <c r="D5" s="68"/>
      <c r="E5" s="68"/>
      <c r="F5" s="68"/>
      <c r="G5" s="68"/>
      <c r="H5"/>
      <c r="I5"/>
      <c r="J5"/>
    </row>
    <row r="6" spans="1:10" s="10" customFormat="1" ht="25.5" x14ac:dyDescent="0.2">
      <c r="A6" s="129" t="s">
        <v>98</v>
      </c>
      <c r="B6" s="67"/>
      <c r="C6" s="67"/>
      <c r="D6" s="68"/>
      <c r="E6" s="68"/>
      <c r="F6" s="68"/>
      <c r="G6" s="68"/>
      <c r="H6"/>
      <c r="I6"/>
      <c r="J6"/>
    </row>
    <row r="7" spans="1:10" s="10" customFormat="1" ht="25.5" x14ac:dyDescent="0.2">
      <c r="A7" s="125" t="s">
        <v>126</v>
      </c>
      <c r="B7" s="126" t="s">
        <v>60</v>
      </c>
      <c r="C7" s="126" t="s">
        <v>37</v>
      </c>
      <c r="D7" s="126" t="s">
        <v>137</v>
      </c>
      <c r="E7" s="126" t="s">
        <v>61</v>
      </c>
      <c r="F7" s="126" t="s">
        <v>62</v>
      </c>
      <c r="G7" s="126" t="s">
        <v>63</v>
      </c>
      <c r="H7"/>
      <c r="I7"/>
      <c r="J7"/>
    </row>
    <row r="8" spans="1:10" s="10" customFormat="1" ht="15" x14ac:dyDescent="0.2">
      <c r="A8" s="207" t="s">
        <v>64</v>
      </c>
      <c r="B8" s="67"/>
      <c r="C8" s="67"/>
      <c r="D8" s="68"/>
      <c r="E8" s="68"/>
      <c r="F8" s="68"/>
      <c r="G8" s="68"/>
      <c r="H8"/>
      <c r="I8"/>
      <c r="J8"/>
    </row>
    <row r="9" spans="1:10" s="10" customFormat="1" ht="15" x14ac:dyDescent="0.2">
      <c r="A9" s="208"/>
      <c r="B9" s="67"/>
      <c r="C9" s="67"/>
      <c r="D9" s="68"/>
      <c r="E9" s="68"/>
      <c r="F9" s="68"/>
      <c r="G9" s="68"/>
      <c r="H9"/>
      <c r="I9"/>
      <c r="J9"/>
    </row>
    <row r="10" spans="1:10" s="10" customFormat="1" ht="15" x14ac:dyDescent="0.2">
      <c r="A10" s="207" t="s">
        <v>65</v>
      </c>
      <c r="B10" s="67"/>
      <c r="C10" s="67"/>
      <c r="D10" s="68"/>
      <c r="E10" s="68"/>
      <c r="F10" s="68"/>
      <c r="G10" s="68"/>
      <c r="H10"/>
      <c r="I10"/>
      <c r="J10"/>
    </row>
    <row r="11" spans="1:10" s="10" customFormat="1" ht="15" x14ac:dyDescent="0.2">
      <c r="A11" s="208"/>
      <c r="B11" s="67"/>
      <c r="C11" s="67"/>
      <c r="D11" s="68"/>
      <c r="E11" s="68"/>
      <c r="F11" s="68"/>
      <c r="G11" s="68"/>
      <c r="H11"/>
      <c r="I11"/>
      <c r="J11"/>
    </row>
    <row r="12" spans="1:10" s="10" customFormat="1" ht="15" x14ac:dyDescent="0.2">
      <c r="A12" s="207" t="s">
        <v>66</v>
      </c>
      <c r="B12" s="67"/>
      <c r="C12" s="67"/>
      <c r="D12" s="68"/>
      <c r="E12" s="68"/>
      <c r="F12" s="68"/>
      <c r="G12" s="68"/>
      <c r="H12"/>
      <c r="I12"/>
      <c r="J12"/>
    </row>
    <row r="13" spans="1:10" s="10" customFormat="1" ht="15" x14ac:dyDescent="0.2">
      <c r="A13" s="208"/>
      <c r="B13" s="67"/>
      <c r="C13" s="67"/>
      <c r="D13" s="68"/>
      <c r="E13" s="68"/>
      <c r="F13" s="68"/>
      <c r="G13" s="68"/>
      <c r="H13"/>
      <c r="I13"/>
      <c r="J13"/>
    </row>
    <row r="14" spans="1:10" s="10" customFormat="1" ht="15" x14ac:dyDescent="0.2">
      <c r="A14" s="130" t="s">
        <v>111</v>
      </c>
      <c r="B14" s="67"/>
      <c r="C14" s="67"/>
      <c r="D14" s="68"/>
      <c r="E14" s="68"/>
      <c r="F14" s="68"/>
      <c r="G14" s="68"/>
      <c r="H14"/>
      <c r="I14"/>
      <c r="J14"/>
    </row>
    <row r="15" spans="1:10" s="10" customFormat="1" ht="15" x14ac:dyDescent="0.2">
      <c r="A15" s="130" t="s">
        <v>112</v>
      </c>
      <c r="B15" s="67"/>
      <c r="C15" s="67"/>
      <c r="D15" s="68"/>
      <c r="E15" s="68"/>
      <c r="F15" s="68"/>
      <c r="G15" s="68"/>
      <c r="H15"/>
      <c r="I15"/>
      <c r="J15"/>
    </row>
    <row r="16" spans="1:10" s="10" customFormat="1" ht="15" x14ac:dyDescent="0.2">
      <c r="A16" s="130" t="s">
        <v>113</v>
      </c>
      <c r="B16" s="67"/>
      <c r="C16" s="67"/>
      <c r="D16" s="68"/>
      <c r="E16" s="68"/>
      <c r="F16" s="68"/>
      <c r="G16" s="68"/>
      <c r="H16"/>
      <c r="I16"/>
      <c r="J16"/>
    </row>
    <row r="17" spans="1:10" s="10" customFormat="1" ht="15" x14ac:dyDescent="0.2">
      <c r="A17" s="130" t="s">
        <v>114</v>
      </c>
      <c r="B17" s="67"/>
      <c r="C17" s="67"/>
      <c r="D17" s="68"/>
      <c r="E17" s="68"/>
      <c r="F17" s="68"/>
      <c r="G17" s="68"/>
      <c r="H17"/>
      <c r="I17"/>
      <c r="J17"/>
    </row>
    <row r="18" spans="1:10" s="10" customFormat="1" ht="15" x14ac:dyDescent="0.2">
      <c r="A18" s="130" t="s">
        <v>115</v>
      </c>
      <c r="B18" s="67"/>
      <c r="C18" s="67"/>
      <c r="D18" s="68"/>
      <c r="E18" s="68"/>
      <c r="F18" s="68"/>
      <c r="G18" s="68"/>
      <c r="H18"/>
      <c r="I18"/>
      <c r="J18"/>
    </row>
    <row r="19" spans="1:10" s="10" customFormat="1" ht="15" x14ac:dyDescent="0.2">
      <c r="A19" s="130" t="s">
        <v>116</v>
      </c>
      <c r="B19" s="67"/>
      <c r="C19" s="67"/>
      <c r="D19" s="68"/>
      <c r="E19" s="68"/>
      <c r="F19" s="68"/>
      <c r="G19" s="68"/>
      <c r="H19"/>
      <c r="I19"/>
      <c r="J19"/>
    </row>
    <row r="20" spans="1:10" s="10" customFormat="1" ht="15" x14ac:dyDescent="0.2">
      <c r="A20" s="130" t="s">
        <v>117</v>
      </c>
      <c r="B20" s="67"/>
      <c r="C20" s="67"/>
      <c r="D20" s="68"/>
      <c r="E20" s="68"/>
      <c r="F20" s="68"/>
      <c r="G20" s="68"/>
      <c r="H20"/>
      <c r="I20"/>
      <c r="J20"/>
    </row>
    <row r="21" spans="1:10" s="10" customFormat="1" ht="15" x14ac:dyDescent="0.2">
      <c r="A21" s="130" t="s">
        <v>53</v>
      </c>
      <c r="B21" s="67"/>
      <c r="C21" s="67"/>
      <c r="D21" s="68"/>
      <c r="E21" s="68"/>
      <c r="F21" s="68"/>
      <c r="G21" s="68"/>
      <c r="H21"/>
      <c r="I21"/>
      <c r="J21"/>
    </row>
    <row r="22" spans="1:10" s="10" customFormat="1" ht="25.5" x14ac:dyDescent="0.2">
      <c r="A22" s="131" t="s">
        <v>67</v>
      </c>
      <c r="B22" s="126" t="s">
        <v>56</v>
      </c>
      <c r="C22" s="126" t="s">
        <v>2</v>
      </c>
      <c r="D22" s="127" t="s">
        <v>57</v>
      </c>
      <c r="E22" s="127" t="s">
        <v>58</v>
      </c>
      <c r="F22" s="127" t="s">
        <v>8</v>
      </c>
      <c r="G22" s="126" t="s">
        <v>59</v>
      </c>
      <c r="I22"/>
      <c r="J22"/>
    </row>
    <row r="23" spans="1:10" s="10" customFormat="1" ht="38.25" x14ac:dyDescent="0.2">
      <c r="A23" s="132" t="s">
        <v>52</v>
      </c>
      <c r="B23" s="67"/>
      <c r="C23" s="67"/>
      <c r="D23" s="68"/>
      <c r="E23" s="68"/>
      <c r="F23" s="68"/>
      <c r="G23" s="68"/>
      <c r="H23"/>
      <c r="I23"/>
      <c r="J23"/>
    </row>
    <row r="24" spans="1:10" s="10" customFormat="1" ht="25.5" x14ac:dyDescent="0.2">
      <c r="A24" s="131" t="s">
        <v>67</v>
      </c>
      <c r="B24" s="126" t="s">
        <v>68</v>
      </c>
      <c r="C24" s="126" t="s">
        <v>37</v>
      </c>
      <c r="D24" s="126" t="s">
        <v>138</v>
      </c>
      <c r="E24" s="126" t="s">
        <v>61</v>
      </c>
      <c r="F24" s="126" t="s">
        <v>62</v>
      </c>
      <c r="G24" s="152" t="s">
        <v>139</v>
      </c>
      <c r="H24" s="126" t="s">
        <v>63</v>
      </c>
      <c r="I24"/>
      <c r="J24"/>
    </row>
    <row r="25" spans="1:10" s="10" customFormat="1" ht="15" x14ac:dyDescent="0.2">
      <c r="A25" s="133" t="s">
        <v>135</v>
      </c>
      <c r="B25" s="67"/>
      <c r="C25" s="67"/>
      <c r="D25" s="68"/>
      <c r="E25" s="68"/>
      <c r="F25" s="68"/>
      <c r="G25" s="68"/>
      <c r="H25" s="147"/>
      <c r="I25"/>
      <c r="J25"/>
    </row>
    <row r="26" spans="1:10" s="10" customFormat="1" ht="15" x14ac:dyDescent="0.2">
      <c r="A26" s="133" t="s">
        <v>136</v>
      </c>
      <c r="B26" s="67"/>
      <c r="C26" s="67"/>
      <c r="D26" s="68"/>
      <c r="E26" s="68"/>
      <c r="F26" s="68"/>
      <c r="G26" s="68"/>
      <c r="H26" s="147"/>
      <c r="I26"/>
      <c r="J26"/>
    </row>
    <row r="27" spans="1:10" s="10" customFormat="1" ht="15" x14ac:dyDescent="0.2">
      <c r="A27" s="69"/>
      <c r="B27" s="63"/>
      <c r="C27" s="63"/>
      <c r="D27" s="64"/>
      <c r="E27" s="64"/>
      <c r="F27" s="64"/>
      <c r="G27" s="151"/>
      <c r="H27"/>
      <c r="I27"/>
      <c r="J27"/>
    </row>
    <row r="28" spans="1:10" s="10" customFormat="1" x14ac:dyDescent="0.2">
      <c r="A28" s="205" t="s">
        <v>69</v>
      </c>
      <c r="B28" s="205"/>
      <c r="C28" s="61"/>
      <c r="D28" s="65"/>
      <c r="E28" s="65"/>
      <c r="F28" s="65"/>
      <c r="G28" s="65"/>
      <c r="H28"/>
      <c r="I28"/>
      <c r="J28"/>
    </row>
    <row r="29" spans="1:10" s="10" customFormat="1" ht="65.099999999999994" customHeight="1" x14ac:dyDescent="0.2">
      <c r="A29" s="70" t="s">
        <v>70</v>
      </c>
      <c r="B29" s="56" t="s">
        <v>71</v>
      </c>
      <c r="C29" s="56" t="s">
        <v>2</v>
      </c>
      <c r="D29" s="58" t="s">
        <v>57</v>
      </c>
      <c r="E29" s="57" t="s">
        <v>1</v>
      </c>
      <c r="F29" s="56" t="s">
        <v>8</v>
      </c>
      <c r="G29" s="57" t="s">
        <v>72</v>
      </c>
      <c r="H29"/>
      <c r="I29"/>
      <c r="J29"/>
    </row>
    <row r="30" spans="1:10" s="10" customFormat="1" x14ac:dyDescent="0.2">
      <c r="A30" s="70"/>
      <c r="B30" s="58"/>
      <c r="C30" s="56"/>
      <c r="D30" s="57"/>
      <c r="E30" s="58"/>
      <c r="F30" s="56"/>
      <c r="G30" s="56"/>
      <c r="H30"/>
      <c r="I30"/>
      <c r="J30"/>
    </row>
    <row r="31" spans="1:10" s="10" customFormat="1" ht="15" x14ac:dyDescent="0.2">
      <c r="A31" s="70"/>
      <c r="B31" s="59"/>
      <c r="C31" s="59"/>
      <c r="D31" s="60"/>
      <c r="E31" s="62"/>
      <c r="F31" s="60"/>
      <c r="G31" s="60"/>
      <c r="H31"/>
      <c r="I31"/>
      <c r="J31"/>
    </row>
    <row r="32" spans="1:10" s="10" customFormat="1" ht="15" x14ac:dyDescent="0.2">
      <c r="A32" s="70"/>
      <c r="B32" s="59"/>
      <c r="C32" s="59"/>
      <c r="D32" s="60"/>
      <c r="E32" s="60"/>
      <c r="F32" s="60"/>
      <c r="G32" s="60"/>
      <c r="H32"/>
      <c r="I32"/>
      <c r="J32"/>
    </row>
    <row r="33" spans="1:10" s="10" customFormat="1" ht="15" x14ac:dyDescent="0.2">
      <c r="A33" s="70"/>
      <c r="B33" s="59"/>
      <c r="C33" s="59"/>
      <c r="D33" s="60"/>
      <c r="E33" s="60"/>
      <c r="F33" s="60"/>
      <c r="G33" s="60"/>
      <c r="H33"/>
      <c r="I33"/>
      <c r="J33"/>
    </row>
    <row r="34" spans="1:10" s="10" customFormat="1" ht="15" x14ac:dyDescent="0.2">
      <c r="A34" s="70"/>
      <c r="B34" s="59"/>
      <c r="C34" s="59"/>
      <c r="D34" s="60"/>
      <c r="E34" s="60"/>
      <c r="F34" s="60"/>
      <c r="G34" s="60"/>
      <c r="H34"/>
      <c r="I34"/>
      <c r="J34"/>
    </row>
    <row r="35" spans="1:10" s="10" customFormat="1" ht="15" x14ac:dyDescent="0.2">
      <c r="A35" s="70"/>
      <c r="B35" s="59"/>
      <c r="C35" s="59"/>
      <c r="D35" s="60"/>
      <c r="E35" s="60"/>
      <c r="F35" s="60"/>
      <c r="G35" s="60"/>
      <c r="H35"/>
      <c r="I35"/>
      <c r="J35"/>
    </row>
    <row r="36" spans="1:10" ht="15" x14ac:dyDescent="0.2">
      <c r="A36" s="66"/>
      <c r="B36" s="59"/>
      <c r="C36" s="59"/>
      <c r="D36" s="60"/>
      <c r="E36" s="60"/>
      <c r="F36" s="60"/>
      <c r="G36" s="60"/>
    </row>
    <row r="39" spans="1:10" s="10" customFormat="1" x14ac:dyDescent="0.2">
      <c r="A39"/>
      <c r="B39"/>
      <c r="C39"/>
      <c r="D39"/>
      <c r="E39"/>
      <c r="F39"/>
      <c r="G39"/>
      <c r="H39"/>
      <c r="I39"/>
      <c r="J39"/>
    </row>
    <row r="40" spans="1:10" s="10" customFormat="1" x14ac:dyDescent="0.2">
      <c r="A40"/>
      <c r="B40"/>
      <c r="C40"/>
      <c r="D40"/>
      <c r="E40"/>
      <c r="F40"/>
      <c r="G40"/>
      <c r="H40"/>
      <c r="I40"/>
      <c r="J40"/>
    </row>
    <row r="41" spans="1:10" s="10" customFormat="1" x14ac:dyDescent="0.2">
      <c r="A41"/>
      <c r="B41"/>
      <c r="C41"/>
      <c r="D41"/>
      <c r="E41"/>
      <c r="F41"/>
      <c r="G41"/>
      <c r="H41"/>
      <c r="I41"/>
      <c r="J41"/>
    </row>
    <row r="42" spans="1:10" s="10" customFormat="1" x14ac:dyDescent="0.2">
      <c r="A42"/>
      <c r="B42"/>
      <c r="C42"/>
      <c r="D42"/>
      <c r="E42"/>
      <c r="F42"/>
      <c r="G42"/>
      <c r="H42"/>
      <c r="I42"/>
      <c r="J42"/>
    </row>
    <row r="43" spans="1:10" s="10" customFormat="1" x14ac:dyDescent="0.2">
      <c r="A43"/>
      <c r="B43"/>
      <c r="C43"/>
      <c r="D43"/>
      <c r="E43"/>
      <c r="F43"/>
      <c r="G43"/>
      <c r="H43"/>
      <c r="I43"/>
      <c r="J43"/>
    </row>
    <row r="44" spans="1:10" s="10" customFormat="1" x14ac:dyDescent="0.2">
      <c r="A44"/>
      <c r="B44"/>
      <c r="C44"/>
      <c r="D44"/>
      <c r="E44"/>
      <c r="F44"/>
      <c r="G44"/>
      <c r="H44"/>
      <c r="I44"/>
      <c r="J44"/>
    </row>
    <row r="45" spans="1:10" s="10" customFormat="1" x14ac:dyDescent="0.2">
      <c r="A45"/>
      <c r="B45"/>
      <c r="C45"/>
      <c r="D45"/>
      <c r="E45"/>
      <c r="F45"/>
      <c r="G45"/>
      <c r="H45"/>
      <c r="I45"/>
      <c r="J45"/>
    </row>
    <row r="46" spans="1:10" s="10" customFormat="1" x14ac:dyDescent="0.2">
      <c r="A46"/>
      <c r="B46"/>
      <c r="C46"/>
      <c r="D46"/>
      <c r="E46"/>
      <c r="F46"/>
      <c r="G46"/>
      <c r="H46"/>
      <c r="I46"/>
      <c r="J46"/>
    </row>
    <row r="47" spans="1:10" s="10" customFormat="1" x14ac:dyDescent="0.2">
      <c r="A47"/>
      <c r="B47"/>
      <c r="C47"/>
      <c r="D47"/>
      <c r="E47"/>
      <c r="F47"/>
      <c r="G47"/>
      <c r="H47"/>
      <c r="I47"/>
      <c r="J47"/>
    </row>
    <row r="48" spans="1:10" s="10" customFormat="1" x14ac:dyDescent="0.2">
      <c r="A48"/>
      <c r="B48"/>
      <c r="C48"/>
      <c r="D48"/>
      <c r="E48"/>
      <c r="F48"/>
      <c r="G48"/>
      <c r="H48"/>
      <c r="I48"/>
      <c r="J48"/>
    </row>
    <row r="49" spans="1:10" s="10" customFormat="1" x14ac:dyDescent="0.2">
      <c r="A49"/>
      <c r="B49"/>
      <c r="C49"/>
      <c r="D49"/>
      <c r="E49"/>
      <c r="F49"/>
      <c r="G49"/>
      <c r="H49"/>
      <c r="I49"/>
      <c r="J49"/>
    </row>
    <row r="50" spans="1:10" s="10" customFormat="1" x14ac:dyDescent="0.2">
      <c r="A50"/>
      <c r="B50"/>
      <c r="C50"/>
      <c r="D50"/>
      <c r="E50"/>
      <c r="F50"/>
      <c r="G50"/>
      <c r="H50"/>
      <c r="I50"/>
      <c r="J50"/>
    </row>
    <row r="51" spans="1:10" s="10" customFormat="1" x14ac:dyDescent="0.2">
      <c r="A51"/>
      <c r="B51"/>
      <c r="C51"/>
      <c r="D51"/>
      <c r="E51"/>
      <c r="F51"/>
      <c r="G51"/>
      <c r="H51"/>
      <c r="I51"/>
      <c r="J51"/>
    </row>
    <row r="52" spans="1:10" s="10" customFormat="1" x14ac:dyDescent="0.2">
      <c r="A52"/>
      <c r="B52"/>
      <c r="C52"/>
      <c r="D52"/>
      <c r="E52"/>
      <c r="F52"/>
      <c r="G52"/>
      <c r="H52"/>
      <c r="I52"/>
      <c r="J52"/>
    </row>
    <row r="53" spans="1:10" s="10" customFormat="1" x14ac:dyDescent="0.2">
      <c r="A53"/>
      <c r="B53"/>
      <c r="C53"/>
      <c r="D53"/>
      <c r="E53"/>
      <c r="F53"/>
      <c r="G53"/>
      <c r="H53"/>
      <c r="I53"/>
      <c r="J53"/>
    </row>
    <row r="54" spans="1:10" s="10" customFormat="1" x14ac:dyDescent="0.2">
      <c r="A54"/>
      <c r="B54"/>
      <c r="C54"/>
      <c r="D54"/>
      <c r="E54"/>
      <c r="F54"/>
      <c r="G54"/>
      <c r="H54"/>
      <c r="I54"/>
      <c r="J54"/>
    </row>
  </sheetData>
  <mergeCells count="7">
    <mergeCell ref="A28:B28"/>
    <mergeCell ref="A1:H1"/>
    <mergeCell ref="A2:H2"/>
    <mergeCell ref="A3:H3"/>
    <mergeCell ref="A8:A9"/>
    <mergeCell ref="A10:A11"/>
    <mergeCell ref="A12:A13"/>
  </mergeCells>
  <pageMargins left="0.7" right="0.7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0"/>
  <sheetViews>
    <sheetView topLeftCell="A68" workbookViewId="0">
      <selection activeCell="R8" sqref="R8"/>
    </sheetView>
  </sheetViews>
  <sheetFormatPr defaultRowHeight="12.75" x14ac:dyDescent="0.2"/>
  <cols>
    <col min="1" max="1" width="25" customWidth="1"/>
    <col min="2" max="2" width="12.85546875" customWidth="1"/>
    <col min="4" max="4" width="11.85546875" customWidth="1"/>
    <col min="6" max="6" width="12.42578125" customWidth="1"/>
    <col min="8" max="8" width="13.42578125" customWidth="1"/>
    <col min="9" max="9" width="11.5703125" customWidth="1"/>
    <col min="10" max="10" width="13.85546875" customWidth="1"/>
    <col min="11" max="11" width="12.140625" customWidth="1"/>
  </cols>
  <sheetData>
    <row r="1" spans="1:11" x14ac:dyDescent="0.2">
      <c r="A1" s="202" t="s">
        <v>42</v>
      </c>
      <c r="B1" s="202"/>
      <c r="C1" s="202"/>
      <c r="D1" s="202"/>
      <c r="E1" s="202"/>
      <c r="F1" s="202"/>
      <c r="G1" s="202"/>
      <c r="H1" s="202"/>
    </row>
    <row r="2" spans="1:11" x14ac:dyDescent="0.2">
      <c r="A2" s="206" t="s">
        <v>127</v>
      </c>
      <c r="B2" s="206"/>
      <c r="C2" s="206"/>
      <c r="D2" s="206"/>
      <c r="E2" s="206"/>
      <c r="F2" s="206"/>
      <c r="G2" s="206"/>
      <c r="H2" s="206"/>
    </row>
    <row r="3" spans="1:11" x14ac:dyDescent="0.2">
      <c r="A3" s="202" t="s">
        <v>166</v>
      </c>
      <c r="B3" s="202"/>
      <c r="C3" s="202"/>
      <c r="D3" s="202"/>
      <c r="E3" s="202"/>
      <c r="F3" s="202"/>
      <c r="G3" s="202"/>
      <c r="H3" s="202"/>
    </row>
    <row r="5" spans="1:11" ht="20.25" x14ac:dyDescent="0.3">
      <c r="A5" s="74" t="s">
        <v>140</v>
      </c>
      <c r="B5" s="72"/>
      <c r="C5" s="72"/>
      <c r="D5" s="72"/>
      <c r="E5" s="79"/>
      <c r="F5" s="79"/>
      <c r="G5" s="79"/>
      <c r="H5" s="79"/>
      <c r="I5" s="79"/>
      <c r="J5" s="79"/>
    </row>
    <row r="6" spans="1:11" x14ac:dyDescent="0.2">
      <c r="A6" s="153" t="s">
        <v>142</v>
      </c>
      <c r="B6" s="71"/>
      <c r="C6" s="71"/>
      <c r="D6" s="71"/>
      <c r="E6" s="71"/>
      <c r="F6" s="71"/>
      <c r="G6" s="71"/>
      <c r="H6" s="71"/>
      <c r="I6" s="71"/>
      <c r="J6" s="71"/>
    </row>
    <row r="7" spans="1:11" x14ac:dyDescent="0.2">
      <c r="A7" s="74" t="s">
        <v>73</v>
      </c>
      <c r="B7" s="71"/>
      <c r="C7" s="71"/>
      <c r="D7" s="71"/>
      <c r="E7" s="71"/>
      <c r="F7" s="71"/>
      <c r="G7" s="71"/>
      <c r="H7" s="71"/>
      <c r="I7" s="71"/>
      <c r="J7" s="71"/>
    </row>
    <row r="8" spans="1:11" ht="51" x14ac:dyDescent="0.2">
      <c r="A8" s="75" t="s">
        <v>74</v>
      </c>
      <c r="B8" s="76" t="s">
        <v>148</v>
      </c>
      <c r="C8" s="82" t="s">
        <v>2</v>
      </c>
      <c r="D8" s="76" t="s">
        <v>1</v>
      </c>
      <c r="E8" s="77" t="s">
        <v>57</v>
      </c>
      <c r="F8" s="85" t="s">
        <v>75</v>
      </c>
      <c r="G8" s="83" t="s">
        <v>76</v>
      </c>
      <c r="H8" s="84" t="s">
        <v>4</v>
      </c>
      <c r="I8" s="81" t="s">
        <v>77</v>
      </c>
      <c r="J8" s="81" t="s">
        <v>78</v>
      </c>
      <c r="K8" s="81" t="s">
        <v>141</v>
      </c>
    </row>
    <row r="9" spans="1:11" x14ac:dyDescent="0.2">
      <c r="A9" s="78"/>
      <c r="B9" s="78"/>
      <c r="C9" s="78"/>
      <c r="D9" s="78"/>
      <c r="E9" s="78"/>
      <c r="F9" s="78"/>
      <c r="G9" s="78"/>
      <c r="H9" s="80"/>
      <c r="I9" s="78"/>
      <c r="J9" s="78"/>
      <c r="K9" s="147"/>
    </row>
    <row r="10" spans="1:11" x14ac:dyDescent="0.2">
      <c r="A10" s="78"/>
      <c r="B10" s="78"/>
      <c r="C10" s="78"/>
      <c r="D10" s="78"/>
      <c r="E10" s="78"/>
      <c r="F10" s="78"/>
      <c r="G10" s="78"/>
      <c r="H10" s="80"/>
      <c r="I10" s="78"/>
      <c r="J10" s="78"/>
      <c r="K10" s="147"/>
    </row>
    <row r="11" spans="1:11" x14ac:dyDescent="0.2">
      <c r="A11" s="78"/>
      <c r="B11" s="78"/>
      <c r="C11" s="78"/>
      <c r="D11" s="78"/>
      <c r="E11" s="78"/>
      <c r="F11" s="78"/>
      <c r="G11" s="78"/>
      <c r="H11" s="80"/>
      <c r="I11" s="78"/>
      <c r="J11" s="78"/>
      <c r="K11" s="147"/>
    </row>
    <row r="13" spans="1:11" x14ac:dyDescent="0.2">
      <c r="A13" s="74" t="s">
        <v>79</v>
      </c>
      <c r="B13" s="71"/>
      <c r="C13" s="71"/>
      <c r="D13" s="71"/>
      <c r="E13" s="71"/>
      <c r="F13" s="71"/>
      <c r="G13" s="71"/>
      <c r="H13" s="71"/>
      <c r="I13" s="71"/>
      <c r="J13" s="71"/>
    </row>
    <row r="14" spans="1:11" ht="51" x14ac:dyDescent="0.2">
      <c r="A14" s="75" t="s">
        <v>74</v>
      </c>
      <c r="B14" s="76" t="s">
        <v>148</v>
      </c>
      <c r="C14" s="82" t="s">
        <v>2</v>
      </c>
      <c r="D14" s="76" t="s">
        <v>1</v>
      </c>
      <c r="E14" s="77" t="s">
        <v>57</v>
      </c>
      <c r="F14" s="85" t="s">
        <v>75</v>
      </c>
      <c r="G14" s="83" t="s">
        <v>76</v>
      </c>
      <c r="H14" s="84" t="s">
        <v>4</v>
      </c>
      <c r="I14" s="81" t="s">
        <v>77</v>
      </c>
      <c r="J14" s="81" t="s">
        <v>78</v>
      </c>
      <c r="K14" s="81" t="s">
        <v>141</v>
      </c>
    </row>
    <row r="15" spans="1:11" x14ac:dyDescent="0.2">
      <c r="A15" s="78"/>
      <c r="B15" s="78"/>
      <c r="C15" s="78"/>
      <c r="D15" s="78"/>
      <c r="E15" s="78"/>
      <c r="F15" s="78"/>
      <c r="G15" s="78"/>
      <c r="H15" s="80"/>
      <c r="I15" s="78"/>
      <c r="J15" s="78"/>
      <c r="K15" s="147"/>
    </row>
    <row r="16" spans="1:11" x14ac:dyDescent="0.2">
      <c r="A16" s="78"/>
      <c r="B16" s="78"/>
      <c r="C16" s="78"/>
      <c r="D16" s="78"/>
      <c r="E16" s="78"/>
      <c r="F16" s="78"/>
      <c r="G16" s="78"/>
      <c r="H16" s="80"/>
      <c r="I16" s="78"/>
      <c r="J16" s="78"/>
      <c r="K16" s="147"/>
    </row>
    <row r="17" spans="1:11" x14ac:dyDescent="0.2">
      <c r="A17" s="78"/>
      <c r="B17" s="78"/>
      <c r="C17" s="78"/>
      <c r="D17" s="78"/>
      <c r="E17" s="78"/>
      <c r="F17" s="78"/>
      <c r="G17" s="78"/>
      <c r="H17" s="80"/>
      <c r="I17" s="78"/>
      <c r="J17" s="78"/>
      <c r="K17" s="147"/>
    </row>
    <row r="19" spans="1:11" x14ac:dyDescent="0.2">
      <c r="A19" s="74" t="s">
        <v>80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1" ht="51" x14ac:dyDescent="0.2">
      <c r="A20" s="75" t="s">
        <v>74</v>
      </c>
      <c r="B20" s="76" t="s">
        <v>148</v>
      </c>
      <c r="C20" s="82" t="s">
        <v>2</v>
      </c>
      <c r="D20" s="76" t="s">
        <v>1</v>
      </c>
      <c r="E20" s="77" t="s">
        <v>57</v>
      </c>
      <c r="F20" s="85" t="s">
        <v>75</v>
      </c>
      <c r="G20" s="83" t="s">
        <v>76</v>
      </c>
      <c r="H20" s="84" t="s">
        <v>4</v>
      </c>
      <c r="I20" s="81" t="s">
        <v>77</v>
      </c>
      <c r="J20" s="81" t="s">
        <v>78</v>
      </c>
      <c r="K20" s="81" t="s">
        <v>141</v>
      </c>
    </row>
    <row r="21" spans="1:11" x14ac:dyDescent="0.2">
      <c r="A21" s="78"/>
      <c r="B21" s="78"/>
      <c r="C21" s="78"/>
      <c r="D21" s="78"/>
      <c r="E21" s="78"/>
      <c r="F21" s="78"/>
      <c r="G21" s="78"/>
      <c r="H21" s="80"/>
      <c r="I21" s="78"/>
      <c r="J21" s="78"/>
      <c r="K21" s="147"/>
    </row>
    <row r="22" spans="1:11" x14ac:dyDescent="0.2">
      <c r="A22" s="78"/>
      <c r="B22" s="78"/>
      <c r="C22" s="78"/>
      <c r="D22" s="78"/>
      <c r="E22" s="78"/>
      <c r="F22" s="78"/>
      <c r="G22" s="78"/>
      <c r="H22" s="80"/>
      <c r="I22" s="78"/>
      <c r="J22" s="78"/>
      <c r="K22" s="147"/>
    </row>
    <row r="23" spans="1:11" x14ac:dyDescent="0.2">
      <c r="A23" s="78"/>
      <c r="B23" s="78"/>
      <c r="C23" s="78"/>
      <c r="D23" s="78"/>
      <c r="E23" s="78"/>
      <c r="F23" s="78"/>
      <c r="G23" s="78"/>
      <c r="H23" s="80"/>
      <c r="I23" s="78"/>
      <c r="J23" s="78"/>
      <c r="K23" s="147"/>
    </row>
    <row r="25" spans="1:11" x14ac:dyDescent="0.2">
      <c r="A25" s="74" t="s">
        <v>81</v>
      </c>
      <c r="B25" s="71"/>
      <c r="C25" s="71"/>
      <c r="D25" s="71"/>
      <c r="E25" s="71"/>
      <c r="F25" s="71"/>
      <c r="G25" s="71"/>
      <c r="H25" s="71"/>
      <c r="I25" s="71"/>
      <c r="J25" s="71"/>
    </row>
    <row r="26" spans="1:11" ht="51" x14ac:dyDescent="0.2">
      <c r="A26" s="75" t="s">
        <v>74</v>
      </c>
      <c r="B26" s="76" t="s">
        <v>148</v>
      </c>
      <c r="C26" s="82" t="s">
        <v>2</v>
      </c>
      <c r="D26" s="76" t="s">
        <v>1</v>
      </c>
      <c r="E26" s="77" t="s">
        <v>57</v>
      </c>
      <c r="F26" s="85" t="s">
        <v>75</v>
      </c>
      <c r="G26" s="83" t="s">
        <v>76</v>
      </c>
      <c r="H26" s="84" t="s">
        <v>4</v>
      </c>
      <c r="I26" s="81" t="s">
        <v>77</v>
      </c>
      <c r="J26" s="81" t="s">
        <v>78</v>
      </c>
      <c r="K26" s="81" t="s">
        <v>141</v>
      </c>
    </row>
    <row r="27" spans="1:11" x14ac:dyDescent="0.2">
      <c r="A27" s="78"/>
      <c r="B27" s="78"/>
      <c r="C27" s="78"/>
      <c r="D27" s="78"/>
      <c r="E27" s="78"/>
      <c r="F27" s="78"/>
      <c r="G27" s="78"/>
      <c r="H27" s="80"/>
      <c r="I27" s="78"/>
      <c r="J27" s="78"/>
      <c r="K27" s="147"/>
    </row>
    <row r="28" spans="1:11" x14ac:dyDescent="0.2">
      <c r="A28" s="78"/>
      <c r="B28" s="78"/>
      <c r="C28" s="78"/>
      <c r="D28" s="78"/>
      <c r="E28" s="78"/>
      <c r="F28" s="78"/>
      <c r="G28" s="78"/>
      <c r="H28" s="80"/>
      <c r="I28" s="78"/>
      <c r="J28" s="78"/>
      <c r="K28" s="147"/>
    </row>
    <row r="29" spans="1:11" x14ac:dyDescent="0.2">
      <c r="A29" s="78"/>
      <c r="B29" s="78"/>
      <c r="C29" s="78"/>
      <c r="D29" s="78"/>
      <c r="E29" s="78"/>
      <c r="F29" s="78"/>
      <c r="G29" s="78"/>
      <c r="H29" s="80"/>
      <c r="I29" s="78"/>
      <c r="J29" s="78"/>
      <c r="K29" s="147"/>
    </row>
    <row r="31" spans="1:11" x14ac:dyDescent="0.2">
      <c r="A31" s="74" t="s">
        <v>82</v>
      </c>
      <c r="B31" s="71"/>
      <c r="C31" s="71"/>
      <c r="D31" s="71"/>
      <c r="E31" s="71"/>
      <c r="F31" s="71"/>
      <c r="G31" s="71"/>
      <c r="H31" s="71"/>
      <c r="I31" s="71"/>
      <c r="J31" s="71"/>
    </row>
    <row r="32" spans="1:11" ht="51" x14ac:dyDescent="0.2">
      <c r="A32" s="75" t="s">
        <v>74</v>
      </c>
      <c r="B32" s="76" t="s">
        <v>148</v>
      </c>
      <c r="C32" s="82" t="s">
        <v>2</v>
      </c>
      <c r="D32" s="76" t="s">
        <v>1</v>
      </c>
      <c r="E32" s="77" t="s">
        <v>57</v>
      </c>
      <c r="F32" s="85" t="s">
        <v>75</v>
      </c>
      <c r="G32" s="83" t="s">
        <v>76</v>
      </c>
      <c r="H32" s="84" t="s">
        <v>4</v>
      </c>
      <c r="I32" s="81" t="s">
        <v>77</v>
      </c>
      <c r="J32" s="81" t="s">
        <v>78</v>
      </c>
      <c r="K32" s="81" t="s">
        <v>141</v>
      </c>
    </row>
    <row r="33" spans="1:11" x14ac:dyDescent="0.2">
      <c r="A33" s="78"/>
      <c r="B33" s="78"/>
      <c r="C33" s="78"/>
      <c r="D33" s="78"/>
      <c r="E33" s="78"/>
      <c r="F33" s="78"/>
      <c r="G33" s="78"/>
      <c r="H33" s="80"/>
      <c r="I33" s="78"/>
      <c r="J33" s="78"/>
      <c r="K33" s="147"/>
    </row>
    <row r="34" spans="1:11" x14ac:dyDescent="0.2">
      <c r="A34" s="78"/>
      <c r="B34" s="78"/>
      <c r="C34" s="78"/>
      <c r="D34" s="78"/>
      <c r="E34" s="78"/>
      <c r="F34" s="78"/>
      <c r="G34" s="78"/>
      <c r="H34" s="80"/>
      <c r="I34" s="78"/>
      <c r="J34" s="78"/>
      <c r="K34" s="147"/>
    </row>
    <row r="35" spans="1:11" x14ac:dyDescent="0.2">
      <c r="A35" s="78"/>
      <c r="B35" s="78"/>
      <c r="C35" s="78"/>
      <c r="D35" s="78"/>
      <c r="E35" s="78"/>
      <c r="F35" s="78"/>
      <c r="G35" s="78"/>
      <c r="H35" s="80"/>
      <c r="I35" s="78"/>
      <c r="J35" s="78"/>
      <c r="K35" s="147"/>
    </row>
    <row r="37" spans="1:11" x14ac:dyDescent="0.2">
      <c r="A37" s="74" t="s">
        <v>143</v>
      </c>
      <c r="B37" s="71"/>
      <c r="C37" s="71"/>
      <c r="D37" s="71"/>
      <c r="E37" s="71"/>
      <c r="F37" s="71"/>
      <c r="G37" s="71"/>
      <c r="H37" s="71"/>
      <c r="I37" s="71"/>
      <c r="J37" s="71"/>
    </row>
    <row r="38" spans="1:11" ht="51" x14ac:dyDescent="0.2">
      <c r="A38" s="75" t="s">
        <v>74</v>
      </c>
      <c r="B38" s="76" t="s">
        <v>148</v>
      </c>
      <c r="C38" s="82" t="s">
        <v>2</v>
      </c>
      <c r="D38" s="76" t="s">
        <v>1</v>
      </c>
      <c r="E38" s="77" t="s">
        <v>57</v>
      </c>
      <c r="F38" s="77" t="s">
        <v>75</v>
      </c>
      <c r="G38" s="83" t="s">
        <v>76</v>
      </c>
      <c r="H38" s="84" t="s">
        <v>4</v>
      </c>
      <c r="I38" s="81" t="s">
        <v>77</v>
      </c>
      <c r="J38" s="81" t="s">
        <v>78</v>
      </c>
      <c r="K38" s="81" t="s">
        <v>141</v>
      </c>
    </row>
    <row r="39" spans="1:11" x14ac:dyDescent="0.2">
      <c r="A39" s="78"/>
      <c r="B39" s="78"/>
      <c r="C39" s="78"/>
      <c r="D39" s="78"/>
      <c r="E39" s="78"/>
      <c r="F39" s="78"/>
      <c r="G39" s="78"/>
      <c r="H39" s="80"/>
      <c r="I39" s="78"/>
      <c r="J39" s="78"/>
      <c r="K39" s="147"/>
    </row>
    <row r="40" spans="1:11" x14ac:dyDescent="0.2">
      <c r="A40" s="78"/>
      <c r="B40" s="78"/>
      <c r="C40" s="78"/>
      <c r="D40" s="78"/>
      <c r="E40" s="78"/>
      <c r="F40" s="78"/>
      <c r="G40" s="78"/>
      <c r="H40" s="80"/>
      <c r="I40" s="78"/>
      <c r="J40" s="78"/>
      <c r="K40" s="147"/>
    </row>
    <row r="41" spans="1:11" x14ac:dyDescent="0.2">
      <c r="A41" s="78"/>
      <c r="B41" s="78"/>
      <c r="C41" s="78"/>
      <c r="D41" s="78"/>
      <c r="E41" s="78"/>
      <c r="F41" s="78"/>
      <c r="G41" s="78"/>
      <c r="H41" s="80"/>
      <c r="I41" s="78"/>
      <c r="J41" s="78"/>
      <c r="K41" s="147"/>
    </row>
    <row r="42" spans="1:1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</row>
    <row r="43" spans="1:11" x14ac:dyDescent="0.2">
      <c r="A43" s="74" t="s">
        <v>144</v>
      </c>
      <c r="B43" s="71"/>
      <c r="C43" s="71"/>
      <c r="D43" s="71"/>
      <c r="E43" s="71"/>
      <c r="F43" s="71"/>
      <c r="G43" s="71"/>
      <c r="H43" s="71"/>
      <c r="I43" s="71"/>
      <c r="J43" s="71"/>
    </row>
    <row r="44" spans="1:11" ht="51" x14ac:dyDescent="0.2">
      <c r="A44" s="75" t="s">
        <v>74</v>
      </c>
      <c r="B44" s="76" t="s">
        <v>148</v>
      </c>
      <c r="C44" s="82" t="s">
        <v>2</v>
      </c>
      <c r="D44" s="76" t="s">
        <v>1</v>
      </c>
      <c r="E44" s="77" t="s">
        <v>57</v>
      </c>
      <c r="F44" s="85" t="s">
        <v>75</v>
      </c>
      <c r="G44" s="83" t="s">
        <v>76</v>
      </c>
      <c r="H44" s="84" t="s">
        <v>4</v>
      </c>
      <c r="I44" s="81" t="s">
        <v>77</v>
      </c>
      <c r="J44" s="81" t="s">
        <v>78</v>
      </c>
      <c r="K44" s="81" t="s">
        <v>141</v>
      </c>
    </row>
    <row r="45" spans="1:11" x14ac:dyDescent="0.2">
      <c r="A45" s="78"/>
      <c r="B45" s="78"/>
      <c r="C45" s="78"/>
      <c r="D45" s="78"/>
      <c r="E45" s="78"/>
      <c r="F45" s="78"/>
      <c r="G45" s="78"/>
      <c r="H45" s="80"/>
      <c r="I45" s="78"/>
      <c r="J45" s="78"/>
      <c r="K45" s="147"/>
    </row>
    <row r="46" spans="1:11" x14ac:dyDescent="0.2">
      <c r="A46" s="78"/>
      <c r="B46" s="78"/>
      <c r="C46" s="78"/>
      <c r="D46" s="78"/>
      <c r="E46" s="78"/>
      <c r="F46" s="78"/>
      <c r="G46" s="78"/>
      <c r="H46" s="80"/>
      <c r="I46" s="78"/>
      <c r="J46" s="78"/>
      <c r="K46" s="147"/>
    </row>
    <row r="47" spans="1:11" x14ac:dyDescent="0.2">
      <c r="A47" s="78"/>
      <c r="B47" s="78"/>
      <c r="C47" s="78"/>
      <c r="D47" s="78"/>
      <c r="E47" s="78"/>
      <c r="F47" s="78"/>
      <c r="G47" s="78"/>
      <c r="H47" s="80"/>
      <c r="I47" s="78"/>
      <c r="J47" s="78"/>
      <c r="K47" s="147"/>
    </row>
    <row r="48" spans="1:11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</row>
    <row r="49" spans="1:11" x14ac:dyDescent="0.2">
      <c r="A49" s="74" t="s">
        <v>145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1" ht="51" x14ac:dyDescent="0.2">
      <c r="A50" s="75" t="s">
        <v>74</v>
      </c>
      <c r="B50" s="76" t="s">
        <v>148</v>
      </c>
      <c r="C50" s="82" t="s">
        <v>2</v>
      </c>
      <c r="D50" s="76" t="s">
        <v>1</v>
      </c>
      <c r="E50" s="77" t="s">
        <v>57</v>
      </c>
      <c r="F50" s="85" t="s">
        <v>75</v>
      </c>
      <c r="G50" s="83" t="s">
        <v>76</v>
      </c>
      <c r="H50" s="84" t="s">
        <v>4</v>
      </c>
      <c r="I50" s="81" t="s">
        <v>77</v>
      </c>
      <c r="J50" s="81" t="s">
        <v>78</v>
      </c>
      <c r="K50" s="81" t="s">
        <v>141</v>
      </c>
    </row>
    <row r="51" spans="1:11" x14ac:dyDescent="0.2">
      <c r="A51" s="78"/>
      <c r="B51" s="78"/>
      <c r="C51" s="78"/>
      <c r="D51" s="78"/>
      <c r="E51" s="78"/>
      <c r="F51" s="78"/>
      <c r="G51" s="78"/>
      <c r="H51" s="80"/>
      <c r="I51" s="78"/>
      <c r="J51" s="78"/>
      <c r="K51" s="147"/>
    </row>
    <row r="52" spans="1:11" x14ac:dyDescent="0.2">
      <c r="A52" s="78"/>
      <c r="B52" s="78"/>
      <c r="C52" s="78"/>
      <c r="D52" s="78"/>
      <c r="E52" s="78"/>
      <c r="F52" s="78"/>
      <c r="G52" s="78"/>
      <c r="H52" s="80"/>
      <c r="I52" s="78"/>
      <c r="J52" s="78"/>
      <c r="K52" s="147"/>
    </row>
    <row r="53" spans="1:11" x14ac:dyDescent="0.2">
      <c r="A53" s="78"/>
      <c r="B53" s="78"/>
      <c r="C53" s="78"/>
      <c r="D53" s="78"/>
      <c r="E53" s="78"/>
      <c r="F53" s="78"/>
      <c r="G53" s="78"/>
      <c r="H53" s="80"/>
      <c r="I53" s="78"/>
      <c r="J53" s="78"/>
      <c r="K53" s="147"/>
    </row>
    <row r="54" spans="1:11" ht="12.95" customHeight="1" x14ac:dyDescent="0.2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1" x14ac:dyDescent="0.2">
      <c r="A55" s="74" t="s">
        <v>146</v>
      </c>
      <c r="B55" s="71"/>
      <c r="C55" s="71"/>
      <c r="D55" s="71"/>
      <c r="E55" s="71"/>
      <c r="F55" s="71"/>
      <c r="G55" s="71"/>
      <c r="H55" s="71"/>
      <c r="I55" s="71"/>
      <c r="J55" s="71"/>
    </row>
    <row r="56" spans="1:11" ht="51" x14ac:dyDescent="0.2">
      <c r="A56" s="75" t="s">
        <v>74</v>
      </c>
      <c r="B56" s="76" t="s">
        <v>148</v>
      </c>
      <c r="C56" s="82" t="s">
        <v>2</v>
      </c>
      <c r="D56" s="76" t="s">
        <v>1</v>
      </c>
      <c r="E56" s="77" t="s">
        <v>57</v>
      </c>
      <c r="F56" s="85" t="s">
        <v>75</v>
      </c>
      <c r="G56" s="83" t="s">
        <v>76</v>
      </c>
      <c r="H56" s="84" t="s">
        <v>4</v>
      </c>
      <c r="I56" s="81" t="s">
        <v>77</v>
      </c>
      <c r="J56" s="81" t="s">
        <v>78</v>
      </c>
      <c r="K56" s="81" t="s">
        <v>141</v>
      </c>
    </row>
    <row r="57" spans="1:11" x14ac:dyDescent="0.2">
      <c r="A57" s="78"/>
      <c r="B57" s="78"/>
      <c r="C57" s="78"/>
      <c r="D57" s="78"/>
      <c r="E57" s="78"/>
      <c r="F57" s="78"/>
      <c r="G57" s="78"/>
      <c r="H57" s="80"/>
      <c r="I57" s="78"/>
      <c r="J57" s="78"/>
      <c r="K57" s="147"/>
    </row>
    <row r="58" spans="1:11" x14ac:dyDescent="0.2">
      <c r="A58" s="78"/>
      <c r="B58" s="78"/>
      <c r="C58" s="78"/>
      <c r="D58" s="78"/>
      <c r="E58" s="78"/>
      <c r="F58" s="78"/>
      <c r="G58" s="78"/>
      <c r="H58" s="80"/>
      <c r="I58" s="78"/>
      <c r="J58" s="78"/>
      <c r="K58" s="147"/>
    </row>
    <row r="59" spans="1:11" x14ac:dyDescent="0.2">
      <c r="A59" s="78"/>
      <c r="B59" s="78"/>
      <c r="C59" s="78"/>
      <c r="D59" s="78"/>
      <c r="E59" s="78"/>
      <c r="F59" s="78"/>
      <c r="G59" s="78"/>
      <c r="H59" s="80"/>
      <c r="I59" s="78"/>
      <c r="J59" s="78"/>
      <c r="K59" s="147"/>
    </row>
    <row r="60" spans="1:11" x14ac:dyDescent="0.2">
      <c r="A60" s="71"/>
      <c r="B60" s="71"/>
      <c r="C60" s="71"/>
      <c r="D60" s="71"/>
      <c r="E60" s="71"/>
      <c r="F60" s="71"/>
      <c r="G60" s="71"/>
      <c r="H60" s="71"/>
      <c r="I60" s="71"/>
      <c r="J60" s="71"/>
    </row>
    <row r="61" spans="1:11" x14ac:dyDescent="0.2">
      <c r="A61" s="74" t="s">
        <v>147</v>
      </c>
      <c r="B61" s="71"/>
      <c r="C61" s="71"/>
      <c r="D61" s="71"/>
      <c r="E61" s="71"/>
      <c r="F61" s="71"/>
      <c r="G61" s="71"/>
      <c r="H61" s="71"/>
      <c r="I61" s="71"/>
      <c r="J61" s="71"/>
    </row>
    <row r="62" spans="1:11" ht="51" x14ac:dyDescent="0.2">
      <c r="A62" s="75" t="s">
        <v>74</v>
      </c>
      <c r="B62" s="76" t="s">
        <v>148</v>
      </c>
      <c r="C62" s="82" t="s">
        <v>2</v>
      </c>
      <c r="D62" s="76" t="s">
        <v>1</v>
      </c>
      <c r="E62" s="77" t="s">
        <v>57</v>
      </c>
      <c r="F62" s="85" t="s">
        <v>75</v>
      </c>
      <c r="G62" s="83" t="s">
        <v>76</v>
      </c>
      <c r="H62" s="84" t="s">
        <v>4</v>
      </c>
      <c r="I62" s="81" t="s">
        <v>77</v>
      </c>
      <c r="J62" s="81" t="s">
        <v>78</v>
      </c>
      <c r="K62" s="81" t="s">
        <v>141</v>
      </c>
    </row>
    <row r="63" spans="1:11" x14ac:dyDescent="0.2">
      <c r="A63" s="78"/>
      <c r="B63" s="78"/>
      <c r="C63" s="78"/>
      <c r="D63" s="78"/>
      <c r="E63" s="78"/>
      <c r="F63" s="78"/>
      <c r="G63" s="78"/>
      <c r="H63" s="80"/>
      <c r="I63" s="78"/>
      <c r="J63" s="78"/>
      <c r="K63" s="147"/>
    </row>
    <row r="64" spans="1:11" x14ac:dyDescent="0.2">
      <c r="A64" s="78"/>
      <c r="B64" s="78"/>
      <c r="C64" s="78"/>
      <c r="D64" s="78"/>
      <c r="E64" s="78"/>
      <c r="F64" s="78"/>
      <c r="G64" s="78"/>
      <c r="H64" s="80"/>
      <c r="I64" s="78"/>
      <c r="J64" s="78"/>
      <c r="K64" s="147"/>
    </row>
    <row r="65" spans="1:11" x14ac:dyDescent="0.2">
      <c r="A65" s="78"/>
      <c r="B65" s="78"/>
      <c r="C65" s="78"/>
      <c r="D65" s="78"/>
      <c r="E65" s="78"/>
      <c r="F65" s="78"/>
      <c r="G65" s="78"/>
      <c r="H65" s="80"/>
      <c r="I65" s="78"/>
      <c r="J65" s="78"/>
      <c r="K65" s="147"/>
    </row>
    <row r="66" spans="1:11" x14ac:dyDescent="0.2">
      <c r="A66" s="71"/>
      <c r="B66" s="71"/>
      <c r="C66" s="71"/>
      <c r="D66" s="71"/>
      <c r="E66" s="71"/>
      <c r="F66" s="71"/>
      <c r="G66" s="71"/>
      <c r="H66" s="71"/>
      <c r="I66" s="71"/>
      <c r="J66" s="71"/>
    </row>
    <row r="67" spans="1:11" x14ac:dyDescent="0.2">
      <c r="A67" s="74" t="s">
        <v>53</v>
      </c>
      <c r="B67" s="71"/>
      <c r="C67" s="71"/>
      <c r="D67" s="71"/>
      <c r="E67" s="71"/>
      <c r="F67" s="71"/>
      <c r="G67" s="71"/>
      <c r="H67" s="71"/>
      <c r="I67" s="71"/>
      <c r="J67" s="71"/>
    </row>
    <row r="68" spans="1:11" ht="51" x14ac:dyDescent="0.2">
      <c r="A68" s="75" t="s">
        <v>74</v>
      </c>
      <c r="B68" s="76" t="s">
        <v>148</v>
      </c>
      <c r="C68" s="82" t="s">
        <v>2</v>
      </c>
      <c r="D68" s="76" t="s">
        <v>1</v>
      </c>
      <c r="E68" s="77" t="s">
        <v>57</v>
      </c>
      <c r="F68" s="77" t="s">
        <v>75</v>
      </c>
      <c r="G68" s="83" t="s">
        <v>76</v>
      </c>
      <c r="H68" s="84" t="s">
        <v>4</v>
      </c>
      <c r="I68" s="81" t="s">
        <v>77</v>
      </c>
      <c r="J68" s="81" t="s">
        <v>78</v>
      </c>
      <c r="K68" s="81" t="s">
        <v>141</v>
      </c>
    </row>
    <row r="69" spans="1:11" x14ac:dyDescent="0.2">
      <c r="A69" s="78"/>
      <c r="B69" s="78"/>
      <c r="C69" s="78"/>
      <c r="D69" s="78"/>
      <c r="E69" s="78"/>
      <c r="F69" s="78"/>
      <c r="G69" s="78"/>
      <c r="H69" s="80"/>
      <c r="I69" s="78"/>
      <c r="J69" s="78"/>
      <c r="K69" s="147"/>
    </row>
    <row r="70" spans="1:11" x14ac:dyDescent="0.2">
      <c r="A70" s="78"/>
      <c r="B70" s="78"/>
      <c r="C70" s="78"/>
      <c r="D70" s="78"/>
      <c r="E70" s="78"/>
      <c r="F70" s="78"/>
      <c r="G70" s="78"/>
      <c r="H70" s="80"/>
      <c r="I70" s="78"/>
      <c r="J70" s="78"/>
      <c r="K70" s="147"/>
    </row>
    <row r="71" spans="1:11" x14ac:dyDescent="0.2">
      <c r="A71" s="71"/>
      <c r="B71" s="71"/>
      <c r="C71" s="71"/>
      <c r="D71" s="71"/>
      <c r="E71" s="71"/>
      <c r="F71" s="71"/>
      <c r="G71" s="71"/>
      <c r="H71" s="71"/>
      <c r="I71" s="71"/>
      <c r="J71" s="71"/>
    </row>
    <row r="72" spans="1:11" x14ac:dyDescent="0.2">
      <c r="A72" s="74" t="s">
        <v>150</v>
      </c>
      <c r="B72" s="71"/>
      <c r="C72" s="71"/>
      <c r="D72" s="71"/>
      <c r="E72" s="71"/>
      <c r="F72" s="71"/>
      <c r="G72" s="71"/>
      <c r="H72" s="71"/>
      <c r="I72" s="71"/>
      <c r="J72" s="71"/>
    </row>
    <row r="73" spans="1:11" ht="51" x14ac:dyDescent="0.2">
      <c r="A73" s="75" t="s">
        <v>74</v>
      </c>
      <c r="B73" s="76" t="s">
        <v>148</v>
      </c>
      <c r="C73" s="82" t="s">
        <v>2</v>
      </c>
      <c r="D73" s="76" t="s">
        <v>1</v>
      </c>
      <c r="E73" s="77" t="s">
        <v>57</v>
      </c>
      <c r="F73" s="77" t="s">
        <v>83</v>
      </c>
      <c r="G73" s="83" t="s">
        <v>76</v>
      </c>
      <c r="H73" s="84" t="s">
        <v>4</v>
      </c>
      <c r="I73" s="81" t="s">
        <v>77</v>
      </c>
      <c r="J73" s="81" t="s">
        <v>78</v>
      </c>
      <c r="K73" s="81" t="s">
        <v>141</v>
      </c>
    </row>
    <row r="74" spans="1:11" x14ac:dyDescent="0.2">
      <c r="A74" s="78"/>
      <c r="B74" s="78"/>
      <c r="C74" s="78"/>
      <c r="D74" s="78"/>
      <c r="E74" s="78"/>
      <c r="F74" s="78"/>
      <c r="G74" s="78"/>
      <c r="H74" s="80"/>
      <c r="I74" s="78"/>
      <c r="J74" s="78"/>
      <c r="K74" s="147"/>
    </row>
    <row r="75" spans="1:11" x14ac:dyDescent="0.2">
      <c r="A75" s="78"/>
      <c r="B75" s="78"/>
      <c r="C75" s="78"/>
      <c r="D75" s="78"/>
      <c r="E75" s="78"/>
      <c r="F75" s="78"/>
      <c r="G75" s="78"/>
      <c r="H75" s="80"/>
      <c r="I75" s="78"/>
      <c r="J75" s="78"/>
      <c r="K75" s="147"/>
    </row>
    <row r="76" spans="1:11" x14ac:dyDescent="0.2">
      <c r="A76" s="71"/>
      <c r="B76" s="71"/>
      <c r="C76" s="71"/>
      <c r="D76" s="71"/>
      <c r="E76" s="71"/>
      <c r="F76" s="71"/>
      <c r="G76" s="71"/>
      <c r="H76" s="71"/>
      <c r="I76" s="71"/>
      <c r="J76" s="71"/>
    </row>
    <row r="77" spans="1:11" x14ac:dyDescent="0.2">
      <c r="A77" s="74" t="s">
        <v>149</v>
      </c>
      <c r="B77" s="71"/>
      <c r="C77" s="71"/>
      <c r="D77" s="71"/>
      <c r="E77" s="71"/>
      <c r="F77" s="71"/>
      <c r="G77" s="71"/>
      <c r="H77" s="71"/>
      <c r="I77" s="71"/>
      <c r="J77" s="71"/>
    </row>
    <row r="78" spans="1:11" ht="51" x14ac:dyDescent="0.2">
      <c r="A78" s="75" t="s">
        <v>74</v>
      </c>
      <c r="B78" s="76" t="s">
        <v>148</v>
      </c>
      <c r="C78" s="82" t="s">
        <v>2</v>
      </c>
      <c r="D78" s="76" t="s">
        <v>1</v>
      </c>
      <c r="E78" s="77" t="s">
        <v>57</v>
      </c>
      <c r="F78" s="77" t="s">
        <v>83</v>
      </c>
      <c r="G78" s="83" t="s">
        <v>76</v>
      </c>
      <c r="H78" s="84" t="s">
        <v>4</v>
      </c>
      <c r="I78" s="81" t="s">
        <v>77</v>
      </c>
      <c r="J78" s="81" t="s">
        <v>78</v>
      </c>
      <c r="K78" s="81" t="s">
        <v>141</v>
      </c>
    </row>
    <row r="79" spans="1:11" x14ac:dyDescent="0.2">
      <c r="A79" s="78"/>
      <c r="B79" s="78"/>
      <c r="C79" s="78"/>
      <c r="D79" s="78"/>
      <c r="E79" s="78"/>
      <c r="F79" s="78"/>
      <c r="G79" s="78"/>
      <c r="H79" s="80"/>
      <c r="I79" s="78"/>
      <c r="J79" s="78"/>
      <c r="K79" s="147"/>
    </row>
    <row r="80" spans="1:11" x14ac:dyDescent="0.2">
      <c r="A80" s="78"/>
      <c r="B80" s="78"/>
      <c r="C80" s="78"/>
      <c r="D80" s="78"/>
      <c r="E80" s="78"/>
      <c r="F80" s="78"/>
      <c r="G80" s="78"/>
      <c r="H80" s="80"/>
      <c r="I80" s="78"/>
      <c r="J80" s="78"/>
      <c r="K80" s="147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SCHEDA 1 - SINTESI</vt:lpstr>
      <vt:lpstr>SCHEDA 2 - NOLEGGIO E AT</vt:lpstr>
      <vt:lpstr>SCHEDA 3 - PRESTAZIONI</vt:lpstr>
      <vt:lpstr>SCHEDA 4-REAGENTI E CONSUMABILI</vt:lpstr>
      <vt:lpstr>SCHEDA 5 - ANALITICO REAGENTI</vt:lpstr>
      <vt:lpstr>'SCHEDA 1 - SINTESI'!Area_stampa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Mancarella Valentina</dc:creator>
  <cp:lastModifiedBy>Mingardi Silvia</cp:lastModifiedBy>
  <cp:lastPrinted>2026-09-07T07:12:33Z</cp:lastPrinted>
  <dcterms:created xsi:type="dcterms:W3CDTF">2022-12-14T11:55:12Z</dcterms:created>
  <dcterms:modified xsi:type="dcterms:W3CDTF">2026-09-07T07:12:45Z</dcterms:modified>
</cp:coreProperties>
</file>