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60" yWindow="65281" windowWidth="15420" windowHeight="4215" tabRatio="824" activeTab="3"/>
  </bookViews>
  <sheets>
    <sheet name="t1" sheetId="1" r:id="rId1"/>
    <sheet name="t12" sheetId="2" r:id="rId2"/>
    <sheet name="t13" sheetId="3" r:id="rId3"/>
    <sheet name="t14" sheetId="4" r:id="rId4"/>
  </sheets>
  <definedNames>
    <definedName name="_xlfn.BAHTTEXT" hidden="1">#NAME?</definedName>
    <definedName name="_xlnm.Print_Area" localSheetId="0">'t1'!$A$1:$M$206</definedName>
    <definedName name="_xlnm.Print_Area" localSheetId="1">'t12'!$A$1:$J$147</definedName>
    <definedName name="_xlnm.Print_Area" localSheetId="2">'t13'!$A$1:$Y$146</definedName>
    <definedName name="_xlnm.Print_Area" localSheetId="3">'t14'!$A$1:$C$41</definedName>
    <definedName name="CODI_ISTITUZIONE">#REF!</definedName>
    <definedName name="CODI_ISTITUZIONE2">#REF!</definedName>
    <definedName name="DESC_ISTITUZIONE">#REF!</definedName>
    <definedName name="DESC_ISTITUZIONE2">#REF!</definedName>
    <definedName name="_xlnm.Print_Titles" localSheetId="0">'t1'!$3:$5</definedName>
    <definedName name="_xlnm.Print_Titles" localSheetId="1">'t12'!$3:$5</definedName>
    <definedName name="_xlnm.Print_Titles" localSheetId="2">'t13'!$A:$B,'t13'!$3:$5</definedName>
  </definedNames>
  <calcPr fullCalcOnLoad="1"/>
</workbook>
</file>

<file path=xl/sharedStrings.xml><?xml version="1.0" encoding="utf-8"?>
<sst xmlns="http://schemas.openxmlformats.org/spreadsheetml/2006/main" count="445" uniqueCount="423">
  <si>
    <t>N U M E R O      D I     D I P E N D E N T I</t>
  </si>
  <si>
    <t>Cod.</t>
  </si>
  <si>
    <t>Dotazioni organiche</t>
  </si>
  <si>
    <t>Uomini</t>
  </si>
  <si>
    <t>Donne</t>
  </si>
  <si>
    <t>TOTALE</t>
  </si>
  <si>
    <t>A tempo pieno</t>
  </si>
  <si>
    <t>Codice</t>
  </si>
  <si>
    <t>Importo</t>
  </si>
  <si>
    <t>IRAP</t>
  </si>
  <si>
    <t>ALTRE SPESE</t>
  </si>
  <si>
    <t xml:space="preserve"> </t>
  </si>
  <si>
    <t>DESCRIZIONE</t>
  </si>
  <si>
    <t>In part-time
fino al 50%</t>
  </si>
  <si>
    <t>In part-time
oltre il 50%</t>
  </si>
  <si>
    <t>qualifica / posiz.economica/profilo</t>
  </si>
  <si>
    <t>P090:REGIONE EMILIA ROMAGNA 1.319.942,32,AZIENDA USL DI IMOLA  51.243,66,AUSL PIACENZA 99.640,58AUSL RAVENNA 18.218,83,AZ.OSP. OSPEDALI RIUNITI DI BERGAMO  52.050,32,AZIENDA USL RIETI 39.575,30,COMUNE BOLOGNA 135.400,85,CORTE D'APPELLO DI BOLOGNA 8.396,61,AZIENDA OSPEDALIERA BOLOGNA 49.312,90,ISTITUTO ORTOPEDICO RIZZOLI 92.403,45,MUSEO CITTA BOLOGNA 14.567,62,AG.ENTRATE DIREZ.REG.LE 12.781,82,AOSP UNIVERSITARIA OSPEDALI RIUNITI 34.509,38,AGENZIA REGIONALE SANITARIA 797.931,21,CREDITI VERSO REGIONE GSA 1.196.006,69,INAIL VIGORSO CENTRO PROTESI 10.973,18,INSIEME AZ.CONSORTILE INTERVENTI 836,58
P098:PRIVATI 216.895,96
P099:INAIL 567.693,90</t>
  </si>
  <si>
    <t>P071: AZIENDA OSPEDALIERA DI MODENA 59.026,08,AZIENDA USL DI IMOLA 81.264,59,AZIENDA USL DI PIACENZA 295.670,27
P072: UNIVERSITA' DI BOLOGNA 2.027.005,83</t>
  </si>
  <si>
    <t>qualifica/posiz.economica/profilo</t>
  </si>
  <si>
    <t>STIPENDIO</t>
  </si>
  <si>
    <t>EROGAZIONE BUONI PASTO</t>
  </si>
  <si>
    <t>INDENNITA' DI MISSIONE E TRASFERIMENTO</t>
  </si>
  <si>
    <t>EQUO INDENNIZZO AL PERSONALE</t>
  </si>
  <si>
    <t>BENESSERE DEL PERSONALE</t>
  </si>
  <si>
    <t>FORMAZIONE DEL PERSONALE</t>
  </si>
  <si>
    <t>ASSEGNI PER IL NUCLEO FAMILIARE</t>
  </si>
  <si>
    <t xml:space="preserve">(**) dato pari alla somma del personale a tempo pieno + in part-time fino al 50% + in part-time oltre il 50% </t>
  </si>
  <si>
    <t xml:space="preserve">TOTALE </t>
  </si>
  <si>
    <t>L005</t>
  </si>
  <si>
    <t>P015</t>
  </si>
  <si>
    <t>P016</t>
  </si>
  <si>
    <t>P062</t>
  </si>
  <si>
    <t>L105</t>
  </si>
  <si>
    <t>P065</t>
  </si>
  <si>
    <t>P071</t>
  </si>
  <si>
    <t>P055</t>
  </si>
  <si>
    <t>P058</t>
  </si>
  <si>
    <t>P061</t>
  </si>
  <si>
    <t>P090</t>
  </si>
  <si>
    <t>P030</t>
  </si>
  <si>
    <t>L010</t>
  </si>
  <si>
    <t>L011</t>
  </si>
  <si>
    <t>L020</t>
  </si>
  <si>
    <t>L090</t>
  </si>
  <si>
    <t>L100</t>
  </si>
  <si>
    <t>COPERTURE ASSICURATIVE</t>
  </si>
  <si>
    <t>L107</t>
  </si>
  <si>
    <t>L110</t>
  </si>
  <si>
    <t>L108</t>
  </si>
  <si>
    <t>ARRETRATI ANNO CORRENTE</t>
  </si>
  <si>
    <t>NUMERO DI MENSILITA' (**)</t>
  </si>
  <si>
    <t>(*) gli importi vanno indicati in EURO, senza cifre decimali (cfr. circolare: "istruzioni generali e specifiche di comparto")</t>
  </si>
  <si>
    <t>L109</t>
  </si>
  <si>
    <t>CONTRATTI DI COLLABORAZIONE COORDINATA E CONTINUATIVA</t>
  </si>
  <si>
    <t>R.I.A./ PROGR. ECONOMICA DI ANZIANITA'</t>
  </si>
  <si>
    <t>V O C I   D I   S P E S A</t>
  </si>
  <si>
    <t>(**) il numero delle mensilità va espresso con 2 cifre decimali (cfr. circolare: "istruzioni generali e specifiche di comparto ")</t>
  </si>
  <si>
    <t>0D0163</t>
  </si>
  <si>
    <t>000061</t>
  </si>
  <si>
    <t>RETRIBUZIONE DI RISULTATO</t>
  </si>
  <si>
    <t xml:space="preserve">COMPENSI PRODUTTIVITA' </t>
  </si>
  <si>
    <t>S630</t>
  </si>
  <si>
    <t>DELIBERA N. 91 DEL 28.05.2009, APPROVATA CON PROVVEDIMENTO DELLA GIUNTA REGIONALE N. 1473 DEL 05.10.2009</t>
  </si>
  <si>
    <t>direttore generale</t>
  </si>
  <si>
    <t>0D0097</t>
  </si>
  <si>
    <t>direttore sanitario</t>
  </si>
  <si>
    <t>0D0482</t>
  </si>
  <si>
    <t>direttore amministrativo</t>
  </si>
  <si>
    <t>direttore dei servizi sociali</t>
  </si>
  <si>
    <t>0D0484</t>
  </si>
  <si>
    <t>SD0E33</t>
  </si>
  <si>
    <t>dir. medico con inc. di struttura complessa (rapp. non escl.)</t>
  </si>
  <si>
    <t>SD0N33</t>
  </si>
  <si>
    <t>SD0E34</t>
  </si>
  <si>
    <t>SD0N34</t>
  </si>
  <si>
    <t>SD0035</t>
  </si>
  <si>
    <t>SD0036</t>
  </si>
  <si>
    <t>SD0597</t>
  </si>
  <si>
    <t>veterinari con inc. di struttura complessa (rapp.esclusivo)</t>
  </si>
  <si>
    <t>SD0E74</t>
  </si>
  <si>
    <t>veterinari con inc. di struttura complessa (rapp. non escl.)</t>
  </si>
  <si>
    <t>SD0N74</t>
  </si>
  <si>
    <t>veterinari con inc. di struttura semplice (rapp. esclusivo)</t>
  </si>
  <si>
    <t>SD0E73</t>
  </si>
  <si>
    <t>veterinari con inc. di struttura semplice (rapp. non escl.)</t>
  </si>
  <si>
    <t>SD0N73</t>
  </si>
  <si>
    <t>veterinari con altri incar. prof.li (rapp. esclusivo)</t>
  </si>
  <si>
    <t>SD0A73</t>
  </si>
  <si>
    <t>veterinari con altri incar. prof.li (rapp. non escl.)</t>
  </si>
  <si>
    <t>SD0072</t>
  </si>
  <si>
    <t>veterinari a tempo determinato (b)</t>
  </si>
  <si>
    <t>SD0598</t>
  </si>
  <si>
    <t>SD0E49</t>
  </si>
  <si>
    <t>odontoiatri con inc. di struttura complessa (rapp. non escl.)</t>
  </si>
  <si>
    <t>SD0N49</t>
  </si>
  <si>
    <t>odontoiatri con inc. di struttura semplice (rapp. esclusivo)</t>
  </si>
  <si>
    <t>SD0E48</t>
  </si>
  <si>
    <t>odontoiatri con inc. di struttura semplice (rapp. non escl.)</t>
  </si>
  <si>
    <t>SD0N48</t>
  </si>
  <si>
    <t>odontoiatri con altri incar. prof.li (rapp. esclusivo)</t>
  </si>
  <si>
    <t>SD0A48</t>
  </si>
  <si>
    <t>odontoiatri con altri incar. prof.li (rapp. non escl.)</t>
  </si>
  <si>
    <t>SD0047</t>
  </si>
  <si>
    <t>odontoiatri a tempo determinato (b)</t>
  </si>
  <si>
    <t>SD0599</t>
  </si>
  <si>
    <t>SD0E39</t>
  </si>
  <si>
    <t>SD0N39</t>
  </si>
  <si>
    <t>SD0E38</t>
  </si>
  <si>
    <t>SD0N38</t>
  </si>
  <si>
    <t>farmacisti con altri incar. prof.li (rapp. esclusivo)</t>
  </si>
  <si>
    <t>SD0A38</t>
  </si>
  <si>
    <t>farmacisti con altri incar. prof.li (rapp. non escl.)</t>
  </si>
  <si>
    <t>SD0037</t>
  </si>
  <si>
    <t>farmacisti a tempo determinato (b)</t>
  </si>
  <si>
    <t>SD0600</t>
  </si>
  <si>
    <t>SD0E13</t>
  </si>
  <si>
    <t>SD0N13</t>
  </si>
  <si>
    <t>SD0E12</t>
  </si>
  <si>
    <t>SD0N12</t>
  </si>
  <si>
    <t>biologi con altri incar. prof.li (rapp. esclusivo)</t>
  </si>
  <si>
    <t>SD0A12</t>
  </si>
  <si>
    <t>biologi con altri incar. prof.li (rapp. non escl.)</t>
  </si>
  <si>
    <t>SD0011</t>
  </si>
  <si>
    <t>biologi a tempo determinato (b)</t>
  </si>
  <si>
    <t>SD0601</t>
  </si>
  <si>
    <t>SD0E16</t>
  </si>
  <si>
    <t>SD0N16</t>
  </si>
  <si>
    <t>SD0E15</t>
  </si>
  <si>
    <t>SD0N15</t>
  </si>
  <si>
    <t>chimici con altri incar. prof.li (rapp. esclusivo)</t>
  </si>
  <si>
    <t>SD0A15</t>
  </si>
  <si>
    <t>chimici con altri incar. prof.li (rapp. non escl.)</t>
  </si>
  <si>
    <t>SD0014</t>
  </si>
  <si>
    <t>chimici a tempo determinato (b)</t>
  </si>
  <si>
    <t>SD0602</t>
  </si>
  <si>
    <t>SD0E42</t>
  </si>
  <si>
    <t>SD0N42</t>
  </si>
  <si>
    <t>SD0E41</t>
  </si>
  <si>
    <t>SD0N41</t>
  </si>
  <si>
    <t>fisici con altri incar. prof.li (rapp. esclusivo)</t>
  </si>
  <si>
    <t>SD0A41</t>
  </si>
  <si>
    <t>fisici con altri incar. prof.li (rapp. non escl.)</t>
  </si>
  <si>
    <t>SD0040</t>
  </si>
  <si>
    <t>fisici a tempo determinato (b)</t>
  </si>
  <si>
    <t>SD0603</t>
  </si>
  <si>
    <t>SD0E66</t>
  </si>
  <si>
    <t>SD0N66</t>
  </si>
  <si>
    <t>SD0E65</t>
  </si>
  <si>
    <t>SD0N65</t>
  </si>
  <si>
    <t>psicologi con altri incar. prof.li (rapp. esclusivo)</t>
  </si>
  <si>
    <t>SD0A65</t>
  </si>
  <si>
    <t>psicologi con altri incar. prof.li (rapp. non escl.)</t>
  </si>
  <si>
    <t>SD0064</t>
  </si>
  <si>
    <t>psicologi a tempo determinato (b)</t>
  </si>
  <si>
    <t>SD0604</t>
  </si>
  <si>
    <t>dirigente delle professioni sanitarie (1)</t>
  </si>
  <si>
    <t>SD0483</t>
  </si>
  <si>
    <t>coll.re prof.le sanitario - pers. infer. esperto - ds</t>
  </si>
  <si>
    <t>S18023</t>
  </si>
  <si>
    <t>coll.re prof.le sanitario - pers. infer. - d</t>
  </si>
  <si>
    <t>S16020</t>
  </si>
  <si>
    <t>oper.re prof.le sanitario pers. inferm. - c</t>
  </si>
  <si>
    <t>S14056</t>
  </si>
  <si>
    <t>S14E52</t>
  </si>
  <si>
    <t>S13052</t>
  </si>
  <si>
    <t>coll.re prof.le sanitario - pers. tec. esperto - ds</t>
  </si>
  <si>
    <t>S18920</t>
  </si>
  <si>
    <t>coll.re prof.le sanitario - pers. tec.- d</t>
  </si>
  <si>
    <t>S16021</t>
  </si>
  <si>
    <t>oper.re prof.le sanitario - pers. tec.- c</t>
  </si>
  <si>
    <t>S14054</t>
  </si>
  <si>
    <t>coll.re prof.le sanitario - tecn. della prev. esperto - ds</t>
  </si>
  <si>
    <t>S18921</t>
  </si>
  <si>
    <t>coll.re prof.le sanitario - tecn. della prev. - d</t>
  </si>
  <si>
    <t>S16022</t>
  </si>
  <si>
    <t>oper.re prof.le sanitario - tecn. della prev. - c</t>
  </si>
  <si>
    <t>S14055</t>
  </si>
  <si>
    <t>coll.re prof.le sanitario - pers. della riabil. esperto - ds</t>
  </si>
  <si>
    <t>S18922</t>
  </si>
  <si>
    <t>coll.re prof.le sanitario - pers. della riabil. - d</t>
  </si>
  <si>
    <t>S16019</t>
  </si>
  <si>
    <t>oper.re prof.le sanitario - pers. della riabil. - c</t>
  </si>
  <si>
    <t>S14053</t>
  </si>
  <si>
    <t>S14E51</t>
  </si>
  <si>
    <t>S13051</t>
  </si>
  <si>
    <t>profilo atipico ruolo sanitario</t>
  </si>
  <si>
    <t>S00062</t>
  </si>
  <si>
    <t>avvocato dirig. con incarico di struttura complessa</t>
  </si>
  <si>
    <t>PD0010</t>
  </si>
  <si>
    <t>avvocato dirig. con incarico di struttura semplice</t>
  </si>
  <si>
    <t>PD0S09</t>
  </si>
  <si>
    <t>avvocato dirig. con altri incar.prof.li</t>
  </si>
  <si>
    <t>PD0A09</t>
  </si>
  <si>
    <t>avvocato dirig. a tempo determinato (b)</t>
  </si>
  <si>
    <t>PD0605</t>
  </si>
  <si>
    <t>ingegnere dirig. con incarico di struttura complessa</t>
  </si>
  <si>
    <t>PD0046</t>
  </si>
  <si>
    <t>ingegnere dirig. con incarico di struttura semplice</t>
  </si>
  <si>
    <t>PD0S45</t>
  </si>
  <si>
    <t>ingegnere dirig. con altri incar.prof.li</t>
  </si>
  <si>
    <t>PD0A45</t>
  </si>
  <si>
    <t>ingegnere dirig. a tempo determinato (b)</t>
  </si>
  <si>
    <t>PD0606</t>
  </si>
  <si>
    <t>architetti dirig. con incarico di struttura complessa</t>
  </si>
  <si>
    <t>PD0004</t>
  </si>
  <si>
    <t>architetti dirig. con incarico di struttura semplice</t>
  </si>
  <si>
    <t>PD0S03</t>
  </si>
  <si>
    <t>architetti dirig. con altri incar.prof.li</t>
  </si>
  <si>
    <t>PD0A03</t>
  </si>
  <si>
    <t>architetti dirig. a tempo determinato (b)</t>
  </si>
  <si>
    <t>PD0607</t>
  </si>
  <si>
    <t>geologi dirig. con incarico di struttura complessa</t>
  </si>
  <si>
    <t>PD0044</t>
  </si>
  <si>
    <t>geologi dirig. con incarico di struttura semplice</t>
  </si>
  <si>
    <t>PD0S43</t>
  </si>
  <si>
    <t>geologi dirig. con altri incar.prof.li</t>
  </si>
  <si>
    <t>PD0A43</t>
  </si>
  <si>
    <t>PD0608</t>
  </si>
  <si>
    <t>assistente religioso - d</t>
  </si>
  <si>
    <t>P16006</t>
  </si>
  <si>
    <t>profilo atipico ruolo professionale</t>
  </si>
  <si>
    <t>P00062</t>
  </si>
  <si>
    <t>analisti dirig. con incarico di struttura complessa</t>
  </si>
  <si>
    <t>TD0002</t>
  </si>
  <si>
    <t>analisti dirig. con incarico di struttura semplice</t>
  </si>
  <si>
    <t>TD0S01</t>
  </si>
  <si>
    <t>analisti dirig. con altri incar.prof.li</t>
  </si>
  <si>
    <t>TD0A01</t>
  </si>
  <si>
    <t>analisti dirig. a tempo determinato (b)</t>
  </si>
  <si>
    <t>TD0609</t>
  </si>
  <si>
    <t>statistico dirig. con incarico di struttura complessa</t>
  </si>
  <si>
    <t>TD0071</t>
  </si>
  <si>
    <t>statistico dirig. con incarico di struttura semplice</t>
  </si>
  <si>
    <t>TD0S70</t>
  </si>
  <si>
    <t>statistico dirig. con altri incar.prof.li</t>
  </si>
  <si>
    <t>TD0A70</t>
  </si>
  <si>
    <t>statistico dirig. a tempo determinato (b)</t>
  </si>
  <si>
    <t>TD0610</t>
  </si>
  <si>
    <t>sociologo dirig. con incarico di struttura complessa</t>
  </si>
  <si>
    <t>TD0068</t>
  </si>
  <si>
    <t>sociologo dirig. con incarico di struttura semplice</t>
  </si>
  <si>
    <t>TD0S67</t>
  </si>
  <si>
    <t>sociologo dirig. con altri incar.prof.li</t>
  </si>
  <si>
    <t>TD0A67</t>
  </si>
  <si>
    <t>sociologo dirig. a tempo determinato (b)</t>
  </si>
  <si>
    <t>TD0611</t>
  </si>
  <si>
    <t>collab.re prof.le assistente sociale esperto - ds</t>
  </si>
  <si>
    <t>T18025</t>
  </si>
  <si>
    <t>collab.re prof.le assistente sociale - d</t>
  </si>
  <si>
    <t>T16024</t>
  </si>
  <si>
    <t>collab.re tec. - prof.le esperto - ds</t>
  </si>
  <si>
    <t>T18027</t>
  </si>
  <si>
    <t>collab.re tec. - prof.le - d</t>
  </si>
  <si>
    <t>T16026</t>
  </si>
  <si>
    <t>oper.re prof.le assistente soc. - c</t>
  </si>
  <si>
    <t>T14050</t>
  </si>
  <si>
    <t>assistente tecnico - c</t>
  </si>
  <si>
    <t>T14007</t>
  </si>
  <si>
    <t>program.re - c</t>
  </si>
  <si>
    <t>T14063</t>
  </si>
  <si>
    <t>operatore tecnico special.to esperto - c (2)</t>
  </si>
  <si>
    <t>T14E59</t>
  </si>
  <si>
    <t>operatore tecnico special.to - bs</t>
  </si>
  <si>
    <t>T13059</t>
  </si>
  <si>
    <t>T13660</t>
  </si>
  <si>
    <t>operatore tecnico - b</t>
  </si>
  <si>
    <t>T12057</t>
  </si>
  <si>
    <t>operatore tecnico addetto all'assistenza - b</t>
  </si>
  <si>
    <t>T12058</t>
  </si>
  <si>
    <t>ausiliario specializzato - a</t>
  </si>
  <si>
    <t>T11008</t>
  </si>
  <si>
    <t>profilo atipico ruolo tecnico</t>
  </si>
  <si>
    <t>T00062</t>
  </si>
  <si>
    <t>dirigente amm.vo con incarico di struttura complessa</t>
  </si>
  <si>
    <t>AD0032</t>
  </si>
  <si>
    <t>dirigente amm.vo con incarico di struttura semplice</t>
  </si>
  <si>
    <t>AD0S31</t>
  </si>
  <si>
    <t>dirigente amm.vo con altri incar.prof.li</t>
  </si>
  <si>
    <t>AD0A31</t>
  </si>
  <si>
    <t>dirigente amm.vo a tempo determinato (b)</t>
  </si>
  <si>
    <t>AD0612</t>
  </si>
  <si>
    <t>collaboratore amministrativo prof.le esperto - ds</t>
  </si>
  <si>
    <t>A18029</t>
  </si>
  <si>
    <t>collaboratore amministrativo prof.le - d</t>
  </si>
  <si>
    <t>A16028</t>
  </si>
  <si>
    <t>assistente amministrativo - c</t>
  </si>
  <si>
    <t>A14005</t>
  </si>
  <si>
    <t>coadiutore amm.vo esperto - bs</t>
  </si>
  <si>
    <t>A13018</t>
  </si>
  <si>
    <t>coadiutore amm.vo - b</t>
  </si>
  <si>
    <t>A12017</t>
  </si>
  <si>
    <t>commesso - a</t>
  </si>
  <si>
    <t>A11030</t>
  </si>
  <si>
    <t>profilo atipico ruolo amministrativo</t>
  </si>
  <si>
    <t>A00062</t>
  </si>
  <si>
    <t>(a) personale a tempo indeterminato al quale viene applicato un contratto di lavoro di tipo privatistico (es.: tipografico, chimico, edile,  metalmeccanico, portierato, ecc.) e personale ex medico condotto di cui all'art. 36, comma 3, del CCNL 10.2.2004</t>
  </si>
  <si>
    <t>(1) qualifica unica di dirigente delle professioni sanitarie infermieristiche, tecniche, della riabilitazione, della prevenzione e della professione ostetrica di cui agli artt. 41 e 42 del CCNL 10.2.2004 e all'art. 24, comma 20, del CCNL 3/11/2005</t>
  </si>
  <si>
    <t>(2) profili previsti dall'art.18 del CCNL 19 aprile 2004</t>
  </si>
  <si>
    <t>(b) applicazione dell'art. 15-septies del d.lgs n. 502/92 e successive modificazioni</t>
  </si>
  <si>
    <t>ALTRE SPESE ACCESSORIE ED INDENNITA' VARIE</t>
  </si>
  <si>
    <t>L115</t>
  </si>
  <si>
    <t>CONTRATTI PER RESA SERVIZI/ADEMPIMENTI OBBLIGATORI PER LEGGE</t>
  </si>
  <si>
    <t>dir. medico con inc. di struttura complessa (rapp. esclusivo)</t>
  </si>
  <si>
    <t>odontoiatri con inc. di struttura complessa (rapp. esclusivo)</t>
  </si>
  <si>
    <t>oper.re prof.le di II cat. con funz. di riabil. esperto - c (2)</t>
  </si>
  <si>
    <t>oper.re prof.le di II cat. con funz. di riabil. - bs</t>
  </si>
  <si>
    <t>oper.re prof.le di II cat.pers. inferm. esperto - c (2)</t>
  </si>
  <si>
    <t>oper.re prof.le di II cat.pers. inferm. bs</t>
  </si>
  <si>
    <t>P072</t>
  </si>
  <si>
    <t>SOMME RIMBORSATE ALLE UNIVERSITÀ PER INDENNITÀ DE MARIA</t>
  </si>
  <si>
    <t>RETRIBUZIONE DI POSIZIONE
(quota fissa)</t>
  </si>
  <si>
    <t>RETRIBUZIONE DI POSIZIONE
(quota variabile)</t>
  </si>
  <si>
    <t>I507</t>
  </si>
  <si>
    <t xml:space="preserve">GESTIONE MENSE </t>
  </si>
  <si>
    <t>SOMME CORRISPOSTE AD AGENZIA DI SOMMINISTRAZIONE(INTERINALI)</t>
  </si>
  <si>
    <t>INCARICHI LIBERO PROFESSIONALI/STUDIO/RICERCA/CONSULENZA</t>
  </si>
  <si>
    <t>RETRIBUZIONI PERSONALE  A TEMPO DETERMINATO</t>
  </si>
  <si>
    <t>RETRIBUZIONI PERSONALE CON CONTRATTO DI FORMAZIONE E LAVORO</t>
  </si>
  <si>
    <t>CONTRIBUTI A CARICO DELL'AMM.NE SU COMP. FISSE E ACCESSORIE</t>
  </si>
  <si>
    <t>QUOTE ANNUE ACCANTONAMENTO TFR O ALTRA IND. FINE SERVIZIO</t>
  </si>
  <si>
    <t>ONERI PER I CONTRATTI DI SOMMINISTRAZIONE(INTERINALI)</t>
  </si>
  <si>
    <t>COMPENSI PER PERSONALE ADDETTO AI LAVORI SOCIALMENTE UTILI</t>
  </si>
  <si>
    <t>dir. medico con inc. di struttura semplice (rapp. esclusivo)</t>
  </si>
  <si>
    <t>dir. medico con inc. di struttura semplice (rapp. non escl.)</t>
  </si>
  <si>
    <t>dirigenti medici con altri incar. prof.li (rapp. esclusivo)</t>
  </si>
  <si>
    <t>dirigenti medici con altri incar. prof.li (rapp. non escl.)</t>
  </si>
  <si>
    <t>dirigenti medici a tempo determinato (b)</t>
  </si>
  <si>
    <t>farmacisti con inc. di struttura complessa (rapp. esclusivo)</t>
  </si>
  <si>
    <t>farmacisti con inc. di struttura complessa (rapp. non escl.)</t>
  </si>
  <si>
    <t>farmacisti con inc. di struttura semplice (rapp. esclusivo)</t>
  </si>
  <si>
    <t>farmacisti con inc. di struttura semplice (rapp. non escl.)</t>
  </si>
  <si>
    <t>biologi con inc. di struttura complessa (rapp. esclusivo)</t>
  </si>
  <si>
    <t>biologi con inc. di struttura complessa (rapp. non escl.)</t>
  </si>
  <si>
    <t>biologi con inc. di struttura semplice (rapp. esclusivo)</t>
  </si>
  <si>
    <t>biologi con inc. di struttura semplice (rapp. non escl.)</t>
  </si>
  <si>
    <t>chimici con inc. di struttura complessa (rapp. esclusivo)</t>
  </si>
  <si>
    <t>chimici con inc. di struttura complessa (rapp.non escl.)</t>
  </si>
  <si>
    <t>chimici con inc. di struttura semplice (rapp. esclusivo)</t>
  </si>
  <si>
    <t>chimici con inc. di struttura semplice (rapp. non escl.)</t>
  </si>
  <si>
    <t>fisici con inc. di struttura complessa (rapp. esclusivo)</t>
  </si>
  <si>
    <t>fisici con inc. di struttura complessa (rapp. non escl.)</t>
  </si>
  <si>
    <t>fisici con inc. di struttura semplice (rapp. esclusivo)</t>
  </si>
  <si>
    <t>fisici con inc. di struttura semplice (rapp. non escl.)</t>
  </si>
  <si>
    <t>psicologi con inc. di struttura complessa (rapp. esclusivo)</t>
  </si>
  <si>
    <t>psicologi con inc. di struttura complessa (rapp. non escl.)</t>
  </si>
  <si>
    <t>psicologi con inc. di struttura semplice (rapp. esclusivo)</t>
  </si>
  <si>
    <t>psicologi con inc. di struttura semplice (rapp. non escl.)</t>
  </si>
  <si>
    <t>geologi  dirig. a tempo determinato (b)</t>
  </si>
  <si>
    <t>operatore socio sanitario - bs</t>
  </si>
  <si>
    <t>INDENNITA' DI SPECIFICITA' MEDICO-VETERINARIA</t>
  </si>
  <si>
    <t>INDENNITA' FUNZIONE POSIZIONI ORGANIZZATIVE</t>
  </si>
  <si>
    <t>P098</t>
  </si>
  <si>
    <t>M000</t>
  </si>
  <si>
    <t>A015</t>
  </si>
  <si>
    <t>A030</t>
  </si>
  <si>
    <t>A035</t>
  </si>
  <si>
    <t>A120</t>
  </si>
  <si>
    <t>A045</t>
  </si>
  <si>
    <t>A070</t>
  </si>
  <si>
    <t>P074</t>
  </si>
  <si>
    <t>P099</t>
  </si>
  <si>
    <t>SOMME RIMBORSATE PER PERSONALE COMAND./FUORI RUOLO/IN CONV.</t>
  </si>
  <si>
    <t>ALTRE SOMME RIMBORSATE ALLE AMMINISTRAZIONI</t>
  </si>
  <si>
    <t>SOMME RICEVUTE DA U.E. E/O PRIVATI (-)</t>
  </si>
  <si>
    <t>RIMBORSI RICEVUTI PER PERS. COMAND./FUORI RUOLO/IN CONV. (-)</t>
  </si>
  <si>
    <t>ALTRI RIMBORSI RICEVUTI DALLE AMMINISTRAZIONI (-)</t>
  </si>
  <si>
    <t>(*)  gli importi vanno indicati in EURO, senza cifre decimali (cfr. circolare: "istruzioni generali e specifiche di comparto")</t>
  </si>
  <si>
    <t>Contrattisti (a)</t>
  </si>
  <si>
    <t>SD048A</t>
  </si>
  <si>
    <t>dirigente delle professioni sanitarie a tempo determinato (b)</t>
  </si>
  <si>
    <t>TREDICESIMA MENSILITA'</t>
  </si>
  <si>
    <t>ARRETRATI PER ANNI PRECEDENTI</t>
  </si>
  <si>
    <t>RECUPERI PER RITARDI ASSENZE ECC.</t>
  </si>
  <si>
    <t>INDENNITA' DE MARIA</t>
  </si>
  <si>
    <t>I421</t>
  </si>
  <si>
    <t>S203</t>
  </si>
  <si>
    <t>ALTRI COMPENSI ACCESSORI PERSONALE UNIVERSITARIO</t>
  </si>
  <si>
    <t>I533</t>
  </si>
  <si>
    <t>INDENNITA' PROFESSIONALE SPECIFICA</t>
  </si>
  <si>
    <t>I424</t>
  </si>
  <si>
    <t>INDENNITA' ART.42, COMMA 5, D.LGS. 151/2001</t>
  </si>
  <si>
    <t>S720</t>
  </si>
  <si>
    <t>INCENTIVI ALLA PROGETTAZIONE EX LEGGE MERLONI</t>
  </si>
  <si>
    <t>S761</t>
  </si>
  <si>
    <t>COMPETENZE PERSONALE COMANDATO/DISTACCATO PRESSO L'AMM.NE</t>
  </si>
  <si>
    <t>NOTE: Indicare il provvedimento di riferimento della dotazione organica</t>
  </si>
  <si>
    <t>NOTE: Elenco Istituzioni ed importi dei rimborsi effettuati (**)</t>
  </si>
  <si>
    <t>NOTE: Elenco Istituzioni ed importi dei rimborsi ricevuti (***)</t>
  </si>
  <si>
    <t>(***) campo riservato all'inserimento delle informazioni di dettaglio (nome Istituzione ed importo) riguardanti i rimborsi ricevuti (P090, P098, P099). Eventuali note su altre voci di spesa dovranno essere immesse nel campo "note e chiarimenti" della SI_1</t>
  </si>
  <si>
    <t>(**) campo riservato all'inserimento delle informazioni di dettaglio (nome Istituzione ed importo) riguardanti i rimborsi effettuati (P071, P072, P074). Eventuali note su altre voci di spesa dovranno essere immesse nel campo "note e chiarimenti" della SI_1</t>
  </si>
  <si>
    <t>(1) qualifica unica di dirigente delle professioni sanitarie infermieristiche, tecniche, della riabilitazione, della prevenzione e della professione ostetrica di cui agli artt. 41 e 42 del CCNL 10.2.2004  e all'art. 24, comma 20, del CCNL 3/11/2005</t>
  </si>
  <si>
    <t>INDENNITA' DI DIREZIONE STRUTTURA COMPLESSA</t>
  </si>
  <si>
    <t>INDENNITA' DI ESCLUSIVITA'</t>
  </si>
  <si>
    <t>PRONTA DISPONIBILITA'</t>
  </si>
  <si>
    <t>INDENNITA' DI COORDINAMENTO</t>
  </si>
  <si>
    <t>ARRETRATI ANNI PRECEDENTI</t>
  </si>
  <si>
    <t>STRAORDINARIO</t>
  </si>
  <si>
    <t xml:space="preserve">COMPENSO PER TURNI DI GUARDIA NOTTURNI </t>
  </si>
  <si>
    <t>COMPENSI AGGIUNTIVI PER LA DIRIGENZA MEDICA E VETERINARIA</t>
  </si>
  <si>
    <t>COMPENSI AGGIUNTIVI PER LA DIRIGENZA DEL RUOLO SANITARIO</t>
  </si>
  <si>
    <t>I202</t>
  </si>
  <si>
    <t>I204</t>
  </si>
  <si>
    <t>I207</t>
  </si>
  <si>
    <t>I212</t>
  </si>
  <si>
    <t>I216</t>
  </si>
  <si>
    <t>S998</t>
  </si>
  <si>
    <t>S999</t>
  </si>
  <si>
    <t>T101</t>
  </si>
  <si>
    <t>P092</t>
  </si>
  <si>
    <t>P093</t>
  </si>
  <si>
    <t>P094</t>
  </si>
  <si>
    <t>S820</t>
  </si>
  <si>
    <t>COMP.AGGIUNTIVI PERS.INFERM.CO E TECN.SAN.DI RADIOL.MED.</t>
  </si>
  <si>
    <t>S212</t>
  </si>
  <si>
    <t>ALTRI COMPENSI PER PARTICOLARI CONDIZIONI DI LAVORO</t>
  </si>
  <si>
    <t>S616</t>
  </si>
  <si>
    <t>S204</t>
  </si>
  <si>
    <t>S806</t>
  </si>
  <si>
    <t>ACCANTONAMENTI PER RINNOVI CONTRATTUALI</t>
  </si>
  <si>
    <t>P091</t>
  </si>
  <si>
    <t>INDENNITA' DI VACANZA CONTRATTUALE</t>
  </si>
  <si>
    <t>I422</t>
  </si>
  <si>
    <t>(a) personale a tempo indeterminato al quale viene applicato un contratto di lavoro di tipo privatistico (es.: tipografico,chimico,edile, metalmeccanico, portierato, ecc.) e personale ex medico condotto di cui all'art. 36, comma 3, del CCNL 10.2.2004</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</si>
</sst>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Red]\-&quot;L.&quot;\ #,##0"/>
    <numFmt numFmtId="165" formatCode="General_)"/>
    <numFmt numFmtId="166" formatCode="_(* #,##0_);_(* \(#,##0\);_(* &quot;-&quot;_);_(@_)"/>
    <numFmt numFmtId="167" formatCode="_(&quot;$&quot;* #,##0_);_(&quot;$&quot;* \(#,##0\);_(&quot;$&quot;* &quot;-&quot;_);_(@_)"/>
    <numFmt numFmtId="168" formatCode="00000"/>
    <numFmt numFmtId="169" formatCode="#,##0.000"/>
    <numFmt numFmtId="170" formatCode="#,##0.0"/>
    <numFmt numFmtId="171" formatCode="&quot;Sì&quot;;&quot;Sì&quot;;&quot;No&quot;"/>
    <numFmt numFmtId="172" formatCode="&quot;Vero&quot;;&quot;Vero&quot;;&quot;Falso&quot;"/>
    <numFmt numFmtId="173" formatCode="&quot;Attivo&quot;;&quot;Attivo&quot;;&quot;Disattivo&quot;"/>
    <numFmt numFmtId="174" formatCode="[$€-2]\ #.##000_);[Red]\([$€-2]\ #.##000\)"/>
    <numFmt numFmtId="175" formatCode="0.0%"/>
    <numFmt numFmtId="176" formatCode="#,##0.0;[Red]\-#,##0.0"/>
    <numFmt numFmtId="177" formatCode="0.000000000"/>
    <numFmt numFmtId="178" formatCode="0.00000000"/>
    <numFmt numFmtId="179" formatCode="0.0000000"/>
    <numFmt numFmtId="180" formatCode="0.000000"/>
    <numFmt numFmtId="181" formatCode="0.00000"/>
    <numFmt numFmtId="182" formatCode="0.0000"/>
    <numFmt numFmtId="183" formatCode="0.000"/>
    <numFmt numFmtId="184" formatCode="0.0000000000"/>
    <numFmt numFmtId="185" formatCode="&quot;L.&quot;\ #,##0;\-&quot;L.&quot;\ #,##0"/>
    <numFmt numFmtId="186" formatCode="&quot;L.&quot;\ #,##0.00;\-&quot;L.&quot;\ #,##0.00"/>
    <numFmt numFmtId="187" formatCode="&quot;L.&quot;\ #,##0.00;[Red]\-&quot;L.&quot;\ #,##0.00"/>
    <numFmt numFmtId="188" formatCode="_-&quot;L.&quot;\ * #,##0_-;\-&quot;L.&quot;\ * #,##0_-;_-&quot;L.&quot;\ * &quot;-&quot;_-;_-@_-"/>
    <numFmt numFmtId="189" formatCode="_-&quot;L.&quot;\ * #,##0.00_-;\-&quot;L.&quot;\ * #,##0.00_-;_-&quot;L.&quot;\ * &quot;-&quot;??_-;_-@_-"/>
    <numFmt numFmtId="190" formatCode="d\ mmmm\ yyyy"/>
    <numFmt numFmtId="191" formatCode="[$€]\ #,##0;[Red]\-[$€]\ #,##0"/>
    <numFmt numFmtId="192" formatCode=";;;"/>
    <numFmt numFmtId="193" formatCode="0.0"/>
    <numFmt numFmtId="194" formatCode="#,###"/>
    <numFmt numFmtId="195" formatCode="#,###;[Red]\-#,###"/>
    <numFmt numFmtId="196" formatCode="[$-410]dddd\ d\ mmmm\ yyyy"/>
    <numFmt numFmtId="197" formatCode="h\.mm\.ss"/>
    <numFmt numFmtId="198" formatCode="_-* #,##0.0_-;\-* #,##0.0_-;_-* &quot;-&quot;??_-;_-@_-"/>
    <numFmt numFmtId="199" formatCode="_-* #,##0_-;\-* #,##0_-;_-* &quot;-&quot;??_-;_-@_-"/>
    <numFmt numFmtId="200" formatCode="#,##0;\-#,##0;&quot; &quot;"/>
    <numFmt numFmtId="201" formatCode="#,##0.00;\-#,##0.00;&quot; &quot;"/>
    <numFmt numFmtId="202" formatCode="#,###.00;\-#,###.00;;"/>
    <numFmt numFmtId="203" formatCode="&quot;$&quot;#,##0_);\(&quot;$&quot;#,##0\)"/>
    <numFmt numFmtId="204" formatCode="&quot;$&quot;#,##0_);[Red]\(&quot;$&quot;#,##0\)"/>
    <numFmt numFmtId="205" formatCode="&quot;$&quot;#,##0.00_);\(&quot;$&quot;#,##0.00\)"/>
    <numFmt numFmtId="206" formatCode="&quot;$&quot;#,##0.00_);[Red]\(&quot;$&quot;#,##0.00\)"/>
    <numFmt numFmtId="207" formatCode="_(&quot;$&quot;* #,##0.00_);_(&quot;$&quot;* \(#,##0.00\);_(&quot;$&quot;* &quot;-&quot;??_);_(@_)"/>
    <numFmt numFmtId="208" formatCode="_(* #,##0.00_);_(* \(#,##0.00\);_(* &quot;-&quot;??_);_(@_)"/>
    <numFmt numFmtId="209" formatCode="&quot;Attivo&quot;;&quot;Attivo&quot;;&quot;Inattivo&quot;"/>
  </numFmts>
  <fonts count="52">
    <font>
      <sz val="8"/>
      <name val="Helv"/>
      <family val="0"/>
    </font>
    <font>
      <b/>
      <sz val="10"/>
      <name val="MS Sans Serif"/>
      <family val="0"/>
    </font>
    <font>
      <i/>
      <sz val="10"/>
      <name val="MS Sans Serif"/>
      <family val="0"/>
    </font>
    <font>
      <b/>
      <i/>
      <sz val="10"/>
      <name val="MS Sans Serif"/>
      <family val="0"/>
    </font>
    <font>
      <sz val="10"/>
      <name val="MS Sans Serif"/>
      <family val="2"/>
    </font>
    <font>
      <sz val="8"/>
      <name val="Arial"/>
      <family val="2"/>
    </font>
    <font>
      <sz val="9"/>
      <name val="Arial"/>
      <family val="2"/>
    </font>
    <font>
      <b/>
      <sz val="10"/>
      <name val="Arial"/>
      <family val="2"/>
    </font>
    <font>
      <b/>
      <sz val="8"/>
      <name val="Arial"/>
      <family val="2"/>
    </font>
    <font>
      <b/>
      <sz val="18"/>
      <name val="Times New Roman"/>
      <family val="1"/>
    </font>
    <font>
      <u val="single"/>
      <sz val="6.4"/>
      <color indexed="12"/>
      <name val="Helv"/>
      <family val="0"/>
    </font>
    <font>
      <u val="single"/>
      <sz val="6.4"/>
      <color indexed="36"/>
      <name val="Helv"/>
      <family val="0"/>
    </font>
    <font>
      <b/>
      <i/>
      <sz val="8"/>
      <name val="Arial"/>
      <family val="2"/>
    </font>
    <font>
      <sz val="10"/>
      <name val="Arial"/>
      <family val="2"/>
    </font>
    <font>
      <sz val="6"/>
      <name val="MS Serif"/>
      <family val="1"/>
    </font>
    <font>
      <b/>
      <sz val="12"/>
      <name val="Arial"/>
      <family val="2"/>
    </font>
    <font>
      <b/>
      <sz val="9"/>
      <name val="Arial"/>
      <family val="2"/>
    </font>
    <font>
      <sz val="7"/>
      <name val="Arial"/>
      <family val="2"/>
    </font>
    <font>
      <sz val="12"/>
      <name val="Arial"/>
      <family val="2"/>
    </font>
    <font>
      <b/>
      <sz val="8"/>
      <name val="Helv"/>
      <family val="0"/>
    </font>
    <font>
      <b/>
      <sz val="6"/>
      <name val="MS Serif"/>
      <family val="1"/>
    </font>
    <font>
      <sz val="6"/>
      <name val="Arial"/>
      <family val="2"/>
    </font>
    <font>
      <sz val="10"/>
      <name val="Courier"/>
      <family val="3"/>
    </font>
    <font>
      <i/>
      <sz val="8"/>
      <name val="Arial"/>
      <family val="2"/>
    </font>
    <font>
      <sz val="12"/>
      <name val="Times New Roman"/>
      <family val="1"/>
    </font>
    <font>
      <b/>
      <sz val="7"/>
      <name val="MS Serif"/>
      <family val="1"/>
    </font>
    <font>
      <sz val="8"/>
      <color indexed="8"/>
      <name val="Trebuchet MS"/>
      <family val="2"/>
    </font>
    <font>
      <sz val="11"/>
      <color indexed="8"/>
      <name val="Calibri"/>
      <family val="2"/>
    </font>
    <font>
      <sz val="11"/>
      <color indexed="9"/>
      <name val="Calibri"/>
      <family val="2"/>
    </font>
    <font>
      <b/>
      <sz val="11"/>
      <color indexed="10"/>
      <name val="Calibri"/>
      <family val="2"/>
    </font>
    <font>
      <sz val="11"/>
      <color indexed="10"/>
      <name val="Calibri"/>
      <family val="2"/>
    </font>
    <font>
      <b/>
      <sz val="11"/>
      <color indexed="9"/>
      <name val="Calibri"/>
      <family val="2"/>
    </font>
    <font>
      <sz val="11"/>
      <color indexed="62"/>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b/>
      <sz val="8"/>
      <color indexed="10"/>
      <name val="Helv"/>
      <family val="0"/>
    </font>
    <font>
      <b/>
      <sz val="12"/>
      <color indexed="9"/>
      <name val="Arial"/>
      <family val="2"/>
    </font>
    <font>
      <b/>
      <sz val="10"/>
      <color indexed="10"/>
      <name val="Arial"/>
      <family val="2"/>
    </font>
    <font>
      <b/>
      <sz val="10"/>
      <color indexed="10"/>
      <name val="Helv"/>
      <family val="0"/>
    </font>
    <font>
      <b/>
      <sz val="12"/>
      <color indexed="8"/>
      <name val="Arial"/>
      <family val="0"/>
    </font>
    <font>
      <sz val="12"/>
      <color indexed="8"/>
      <name val="Arial"/>
      <family val="0"/>
    </font>
    <font>
      <sz val="10"/>
      <color indexed="8"/>
      <name val="Arial"/>
      <family val="0"/>
    </font>
    <font>
      <sz val="8"/>
      <color indexed="8"/>
      <name val="Arial"/>
      <family val="0"/>
    </font>
    <font>
      <b/>
      <sz val="18"/>
      <color indexed="56"/>
      <name val="Cambria"/>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s>
  <borders count="8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10"/>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style="double"/>
      <top>
        <color indexed="63"/>
      </top>
      <bottom style="medium"/>
    </border>
    <border>
      <left>
        <color indexed="63"/>
      </left>
      <right>
        <color indexed="63"/>
      </right>
      <top style="medium"/>
      <bottom style="double"/>
    </border>
    <border>
      <left style="double"/>
      <right>
        <color indexed="63"/>
      </right>
      <top style="double"/>
      <bottom>
        <color indexed="63"/>
      </bottom>
    </border>
    <border>
      <left style="double"/>
      <right>
        <color indexed="63"/>
      </right>
      <top style="double"/>
      <bottom style="thin"/>
    </border>
    <border>
      <left>
        <color indexed="63"/>
      </left>
      <right style="double"/>
      <top style="double"/>
      <bottom style="thin"/>
    </border>
    <border>
      <left style="medium"/>
      <right style="thin"/>
      <top>
        <color indexed="63"/>
      </top>
      <bottom style="thin"/>
    </border>
    <border>
      <left style="medium"/>
      <right style="thin"/>
      <top style="double"/>
      <bottom style="thin"/>
    </border>
    <border>
      <left style="medium"/>
      <right>
        <color indexed="63"/>
      </right>
      <top>
        <color indexed="63"/>
      </top>
      <bottom>
        <color indexed="63"/>
      </bottom>
    </border>
    <border>
      <left>
        <color indexed="63"/>
      </left>
      <right style="medium"/>
      <top style="medium"/>
      <bottom style="double"/>
    </border>
    <border>
      <left style="medium"/>
      <right>
        <color indexed="63"/>
      </right>
      <top style="medium"/>
      <bottom style="double"/>
    </border>
    <border>
      <left style="medium"/>
      <right>
        <color indexed="63"/>
      </right>
      <top>
        <color indexed="63"/>
      </top>
      <bottom style="thin"/>
    </border>
    <border>
      <left style="medium"/>
      <right>
        <color indexed="63"/>
      </right>
      <top style="thin"/>
      <bottom style="medium"/>
    </border>
    <border>
      <left style="medium"/>
      <right>
        <color indexed="63"/>
      </right>
      <top style="thin"/>
      <bottom style="thin"/>
    </border>
    <border>
      <left>
        <color indexed="63"/>
      </left>
      <right style="medium"/>
      <top>
        <color indexed="63"/>
      </top>
      <bottom>
        <color indexed="63"/>
      </bottom>
    </border>
    <border>
      <left style="thin"/>
      <right>
        <color indexed="63"/>
      </right>
      <top>
        <color indexed="63"/>
      </top>
      <bottom style="double"/>
    </border>
    <border>
      <left>
        <color indexed="63"/>
      </left>
      <right style="medium"/>
      <top>
        <color indexed="63"/>
      </top>
      <bottom style="double"/>
    </border>
    <border>
      <left style="medium"/>
      <right>
        <color indexed="63"/>
      </right>
      <top style="double"/>
      <bottom style="medium"/>
    </border>
    <border>
      <left style="thin"/>
      <right>
        <color indexed="63"/>
      </right>
      <top style="double"/>
      <bottom style="medium"/>
    </border>
    <border>
      <left>
        <color indexed="63"/>
      </left>
      <right style="medium"/>
      <top style="medium"/>
      <bottom style="thin"/>
    </border>
    <border>
      <left style="thin"/>
      <right>
        <color indexed="63"/>
      </right>
      <top>
        <color indexed="63"/>
      </top>
      <bottom>
        <color indexed="63"/>
      </bottom>
    </border>
    <border>
      <left style="double"/>
      <right style="medium"/>
      <top style="double"/>
      <bottom>
        <color indexed="63"/>
      </bottom>
    </border>
    <border>
      <left style="medium"/>
      <right style="thin"/>
      <top>
        <color indexed="63"/>
      </top>
      <bottom style="double"/>
    </border>
    <border>
      <left style="medium"/>
      <right style="thin"/>
      <top style="thin"/>
      <bottom style="thin"/>
    </border>
    <border>
      <left style="thin"/>
      <right style="thin"/>
      <top>
        <color indexed="63"/>
      </top>
      <bottom style="thin"/>
    </border>
    <border>
      <left style="thin"/>
      <right style="thin"/>
      <top style="thin"/>
      <bottom style="thin"/>
    </border>
    <border>
      <left style="medium"/>
      <right style="thin"/>
      <top style="double"/>
      <bottom style="medium"/>
    </border>
    <border>
      <left style="thin"/>
      <right style="thin"/>
      <top style="double"/>
      <bottom style="thin"/>
    </border>
    <border>
      <left style="thin"/>
      <right style="thin"/>
      <top style="thin"/>
      <bottom>
        <color indexed="63"/>
      </bottom>
    </border>
    <border>
      <left style="thin"/>
      <right style="thin"/>
      <top>
        <color indexed="63"/>
      </top>
      <bottom>
        <color indexed="63"/>
      </bottom>
    </border>
    <border>
      <left>
        <color indexed="63"/>
      </left>
      <right style="medium"/>
      <top>
        <color indexed="63"/>
      </top>
      <bottom style="thin"/>
    </border>
    <border>
      <left style="medium"/>
      <right style="thin"/>
      <top style="thin"/>
      <bottom style="double"/>
    </border>
    <border>
      <left style="thin"/>
      <right style="double"/>
      <top style="thin"/>
      <bottom style="thin"/>
    </border>
    <border>
      <left style="thin"/>
      <right style="double"/>
      <top style="thin"/>
      <bottom style="double"/>
    </border>
    <border>
      <left style="thin"/>
      <right style="double"/>
      <top style="double"/>
      <bottom style="thin"/>
    </border>
    <border>
      <left style="double"/>
      <right>
        <color indexed="63"/>
      </right>
      <top>
        <color indexed="63"/>
      </top>
      <bottom style="double"/>
    </border>
    <border>
      <left>
        <color indexed="63"/>
      </left>
      <right style="double"/>
      <top>
        <color indexed="63"/>
      </top>
      <bottom style="double"/>
    </border>
    <border>
      <left style="double"/>
      <right style="medium"/>
      <top>
        <color indexed="63"/>
      </top>
      <bottom style="double"/>
    </border>
    <border>
      <left style="thin"/>
      <right style="double"/>
      <top>
        <color indexed="63"/>
      </top>
      <bottom>
        <color indexed="63"/>
      </bottom>
    </border>
    <border>
      <left style="thin"/>
      <right style="thin"/>
      <top style="medium"/>
      <bottom style="double"/>
    </border>
    <border>
      <left style="thin"/>
      <right style="medium"/>
      <top style="medium"/>
      <bottom style="double"/>
    </border>
    <border>
      <left style="medium"/>
      <right style="thin"/>
      <top>
        <color indexed="63"/>
      </top>
      <bottom style="medium"/>
    </border>
    <border>
      <left style="thin"/>
      <right style="double"/>
      <top>
        <color indexed="63"/>
      </top>
      <bottom style="thin"/>
    </border>
    <border>
      <left style="thin"/>
      <right>
        <color indexed="63"/>
      </right>
      <top>
        <color indexed="63"/>
      </top>
      <bottom style="thin"/>
    </border>
    <border>
      <left style="thin"/>
      <right>
        <color indexed="63"/>
      </right>
      <top style="medium"/>
      <bottom style="double"/>
    </border>
    <border>
      <left style="double"/>
      <right>
        <color indexed="63"/>
      </right>
      <top>
        <color indexed="63"/>
      </top>
      <bottom style="thin"/>
    </border>
    <border>
      <left style="thin"/>
      <right style="medium"/>
      <top>
        <color indexed="63"/>
      </top>
      <bottom style="thin"/>
    </border>
    <border>
      <left style="double"/>
      <right style="thin"/>
      <top style="double"/>
      <bottom style="medium"/>
    </border>
    <border>
      <left style="thin"/>
      <right style="double"/>
      <top style="double"/>
      <bottom style="medium"/>
    </border>
    <border>
      <left style="thin"/>
      <right style="medium"/>
      <top style="double"/>
      <bottom style="medium"/>
    </border>
    <border>
      <left style="double"/>
      <right>
        <color indexed="63"/>
      </right>
      <top style="double"/>
      <bottom style="medium"/>
    </border>
    <border>
      <left style="double"/>
      <right style="medium"/>
      <top style="double"/>
      <bottom style="medium"/>
    </border>
    <border>
      <left style="double"/>
      <right style="medium"/>
      <top>
        <color indexed="63"/>
      </top>
      <bottom style="thin"/>
    </border>
    <border>
      <left style="double"/>
      <right style="medium"/>
      <top>
        <color indexed="63"/>
      </top>
      <bottom>
        <color indexed="63"/>
      </bottom>
    </border>
    <border>
      <left style="double"/>
      <right style="double"/>
      <top>
        <color indexed="63"/>
      </top>
      <bottom style="double"/>
    </border>
    <border>
      <left style="thin"/>
      <right style="thin"/>
      <top style="thin"/>
      <bottom style="medium"/>
    </border>
    <border>
      <left style="double"/>
      <right style="double"/>
      <top style="double"/>
      <bottom>
        <color indexed="63"/>
      </bottom>
    </border>
    <border>
      <left style="double"/>
      <right style="thin"/>
      <top>
        <color indexed="63"/>
      </top>
      <bottom style="thin"/>
    </border>
    <border>
      <left style="double"/>
      <right style="double"/>
      <top>
        <color indexed="63"/>
      </top>
      <bottom style="thin"/>
    </border>
    <border>
      <left style="double"/>
      <right style="double"/>
      <top style="double"/>
      <bottom style="thin"/>
    </border>
    <border>
      <left style="double"/>
      <right style="double"/>
      <top style="thin"/>
      <bottom style="thin"/>
    </border>
    <border>
      <left style="double"/>
      <right>
        <color indexed="63"/>
      </right>
      <top>
        <color indexed="63"/>
      </top>
      <bottom>
        <color indexed="63"/>
      </bottom>
    </border>
    <border>
      <left>
        <color indexed="63"/>
      </left>
      <right>
        <color indexed="63"/>
      </right>
      <top>
        <color indexed="63"/>
      </top>
      <bottom style="double"/>
    </border>
    <border>
      <left style="medium"/>
      <right style="double"/>
      <top style="double"/>
      <bottom>
        <color indexed="63"/>
      </bottom>
    </border>
    <border>
      <left style="medium"/>
      <right style="double"/>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mediu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4"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4" borderId="0" applyNumberFormat="0" applyBorder="0" applyAlignment="0" applyProtection="0"/>
    <xf numFmtId="0" fontId="28" fillId="6"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9" fillId="11" borderId="1" applyNumberFormat="0" applyAlignment="0" applyProtection="0"/>
    <xf numFmtId="0" fontId="30" fillId="0" borderId="2" applyNumberFormat="0" applyFill="0" applyAlignment="0" applyProtection="0"/>
    <xf numFmtId="0" fontId="31" fillId="12" borderId="3"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28" fillId="1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191" fontId="0" fillId="0" borderId="0" applyFont="0" applyFill="0" applyBorder="0" applyAlignment="0" applyProtection="0"/>
    <xf numFmtId="0" fontId="32" fillId="7" borderId="1" applyNumberFormat="0" applyAlignment="0" applyProtection="0"/>
    <xf numFmtId="40" fontId="4" fillId="0" borderId="0" applyFont="0" applyFill="0" applyBorder="0" applyAlignment="0" applyProtection="0"/>
    <xf numFmtId="41" fontId="24"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33" fillId="7" borderId="0" applyNumberFormat="0" applyBorder="0" applyAlignment="0" applyProtection="0"/>
    <xf numFmtId="0" fontId="0"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0" fillId="4" borderId="4" applyNumberFormat="0" applyFont="0" applyAlignment="0" applyProtection="0"/>
    <xf numFmtId="0" fontId="34" fillId="11" borderId="5"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0"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51" fillId="0" borderId="0" applyNumberFormat="0" applyFill="0" applyBorder="0" applyAlignment="0" applyProtection="0"/>
    <xf numFmtId="0" fontId="40" fillId="0" borderId="9" applyNumberFormat="0" applyFill="0" applyAlignment="0" applyProtection="0"/>
    <xf numFmtId="0" fontId="41" fillId="17" borderId="0" applyNumberFormat="0" applyBorder="0" applyAlignment="0" applyProtection="0"/>
    <xf numFmtId="0" fontId="42" fillId="6" borderId="0" applyNumberFormat="0" applyBorder="0" applyAlignment="0" applyProtection="0"/>
    <xf numFmtId="164" fontId="4" fillId="0" borderId="0" applyFont="0" applyFill="0" applyBorder="0" applyAlignment="0" applyProtection="0"/>
    <xf numFmtId="188" fontId="24" fillId="0" borderId="0" applyFont="0" applyFill="0" applyBorder="0" applyAlignment="0" applyProtection="0"/>
    <xf numFmtId="164" fontId="4" fillId="0" borderId="0" applyFont="0" applyFill="0" applyBorder="0" applyAlignment="0" applyProtection="0"/>
  </cellStyleXfs>
  <cellXfs count="166">
    <xf numFmtId="0" fontId="0" fillId="0" borderId="0" xfId="0" applyAlignment="1">
      <alignment/>
    </xf>
    <xf numFmtId="0" fontId="5" fillId="0" borderId="0" xfId="0" applyFont="1" applyBorder="1" applyAlignment="1">
      <alignment/>
    </xf>
    <xf numFmtId="0" fontId="5" fillId="0" borderId="0" xfId="0" applyFont="1" applyBorder="1" applyAlignment="1" applyProtection="1">
      <alignment horizontal="left"/>
      <protection/>
    </xf>
    <xf numFmtId="0" fontId="5" fillId="0" borderId="0" xfId="0" applyFont="1" applyAlignment="1">
      <alignment/>
    </xf>
    <xf numFmtId="0" fontId="6" fillId="0" borderId="0" xfId="0" applyFont="1" applyAlignment="1">
      <alignment/>
    </xf>
    <xf numFmtId="0" fontId="5" fillId="0" borderId="0" xfId="0" applyFont="1" applyAlignment="1">
      <alignment horizontal="center"/>
    </xf>
    <xf numFmtId="0" fontId="5" fillId="0" borderId="10" xfId="0" applyFont="1" applyFill="1" applyBorder="1" applyAlignment="1">
      <alignment horizontal="centerContinuous"/>
    </xf>
    <xf numFmtId="0" fontId="5" fillId="0" borderId="11" xfId="0" applyFont="1" applyFill="1" applyBorder="1" applyAlignment="1">
      <alignment horizontal="center"/>
    </xf>
    <xf numFmtId="0" fontId="5" fillId="0" borderId="12" xfId="0" applyFont="1" applyFill="1" applyBorder="1" applyAlignment="1">
      <alignment horizontal="centerContinuous" vertical="center"/>
    </xf>
    <xf numFmtId="0" fontId="5" fillId="0" borderId="13" xfId="0" applyFont="1" applyFill="1" applyBorder="1" applyAlignment="1" applyProtection="1">
      <alignment horizontal="center"/>
      <protection/>
    </xf>
    <xf numFmtId="0" fontId="7" fillId="0" borderId="14" xfId="0" applyFont="1" applyFill="1" applyBorder="1" applyAlignment="1" applyProtection="1">
      <alignment horizontal="centerContinuous" vertical="center"/>
      <protection/>
    </xf>
    <xf numFmtId="0" fontId="8" fillId="0" borderId="15" xfId="0" applyFont="1" applyFill="1" applyBorder="1" applyAlignment="1" applyProtection="1">
      <alignment horizontal="centerContinuous" vertical="center" wrapText="1"/>
      <protection/>
    </xf>
    <xf numFmtId="0" fontId="8" fillId="0" borderId="16" xfId="0" applyFont="1" applyFill="1" applyBorder="1" applyAlignment="1" applyProtection="1">
      <alignment horizontal="centerContinuous" vertical="center"/>
      <protection/>
    </xf>
    <xf numFmtId="0" fontId="8" fillId="0" borderId="17" xfId="0" applyFont="1" applyFill="1" applyBorder="1" applyAlignment="1">
      <alignment horizontal="centerContinuous" vertical="center"/>
    </xf>
    <xf numFmtId="0" fontId="8" fillId="0" borderId="16" xfId="0" applyFont="1" applyFill="1" applyBorder="1" applyAlignment="1" applyProtection="1">
      <alignment horizontal="centerContinuous" vertical="center" wrapText="1"/>
      <protection/>
    </xf>
    <xf numFmtId="0" fontId="5" fillId="0" borderId="18" xfId="0" applyFont="1" applyFill="1" applyBorder="1" applyAlignment="1" applyProtection="1">
      <alignment horizontal="left"/>
      <protection/>
    </xf>
    <xf numFmtId="0" fontId="5" fillId="0" borderId="19" xfId="0" applyFont="1" applyFill="1" applyBorder="1" applyAlignment="1" applyProtection="1">
      <alignment horizontal="left"/>
      <protection/>
    </xf>
    <xf numFmtId="0" fontId="12" fillId="0" borderId="20" xfId="0" applyFont="1" applyFill="1" applyBorder="1" applyAlignment="1" applyProtection="1">
      <alignment horizontal="center" vertical="center"/>
      <protection/>
    </xf>
    <xf numFmtId="0" fontId="5" fillId="0" borderId="0" xfId="55" applyFont="1">
      <alignment/>
      <protection/>
    </xf>
    <xf numFmtId="0" fontId="5" fillId="0" borderId="0" xfId="54" applyFont="1">
      <alignment/>
      <protection/>
    </xf>
    <xf numFmtId="0" fontId="5" fillId="0" borderId="14" xfId="0" applyFont="1" applyFill="1" applyBorder="1" applyAlignment="1">
      <alignment horizontal="centerContinuous" vertical="center"/>
    </xf>
    <xf numFmtId="0" fontId="5" fillId="0" borderId="21" xfId="0" applyFont="1" applyFill="1" applyBorder="1" applyAlignment="1">
      <alignment horizontal="centerContinuous" vertical="center"/>
    </xf>
    <xf numFmtId="0" fontId="7" fillId="0" borderId="0" xfId="0" applyFont="1" applyAlignment="1">
      <alignment/>
    </xf>
    <xf numFmtId="0" fontId="8" fillId="0" borderId="22" xfId="0" applyFont="1" applyFill="1" applyBorder="1" applyAlignment="1" applyProtection="1">
      <alignment horizontal="center" vertical="center"/>
      <protection/>
    </xf>
    <xf numFmtId="0" fontId="5" fillId="0" borderId="23" xfId="0" applyFont="1" applyFill="1" applyBorder="1" applyAlignment="1" applyProtection="1">
      <alignment horizontal="justify"/>
      <protection/>
    </xf>
    <xf numFmtId="0" fontId="17" fillId="0" borderId="0" xfId="0" applyFont="1" applyAlignment="1">
      <alignment/>
    </xf>
    <xf numFmtId="0" fontId="5" fillId="0" borderId="24" xfId="0" applyFont="1" applyFill="1" applyBorder="1" applyAlignment="1" applyProtection="1">
      <alignment horizontal="justify" wrapText="1"/>
      <protection/>
    </xf>
    <xf numFmtId="0" fontId="5" fillId="0" borderId="25" xfId="0" applyFont="1" applyFill="1" applyBorder="1" applyAlignment="1" applyProtection="1">
      <alignment horizontal="justify"/>
      <protection/>
    </xf>
    <xf numFmtId="0" fontId="0" fillId="0" borderId="0" xfId="0" applyFont="1" applyAlignment="1">
      <alignment/>
    </xf>
    <xf numFmtId="0" fontId="5" fillId="0" borderId="23" xfId="0" applyFont="1" applyFill="1" applyBorder="1" applyAlignment="1" applyProtection="1">
      <alignment horizontal="left"/>
      <protection/>
    </xf>
    <xf numFmtId="0" fontId="5" fillId="0" borderId="23" xfId="0" applyFont="1" applyFill="1" applyBorder="1" applyAlignment="1" applyProtection="1">
      <alignment horizontal="justify" wrapText="1"/>
      <protection/>
    </xf>
    <xf numFmtId="0" fontId="5" fillId="0" borderId="23" xfId="0" applyFont="1" applyFill="1" applyBorder="1" applyAlignment="1" applyProtection="1">
      <alignment wrapText="1"/>
      <protection/>
    </xf>
    <xf numFmtId="0" fontId="8" fillId="0" borderId="26" xfId="0" applyFont="1" applyFill="1" applyBorder="1" applyAlignment="1">
      <alignment horizontal="centerContinuous" vertical="center" wrapText="1"/>
    </xf>
    <xf numFmtId="0" fontId="8" fillId="0" borderId="27" xfId="0" applyFont="1" applyFill="1" applyBorder="1" applyAlignment="1" applyProtection="1">
      <alignment horizontal="center" vertical="center"/>
      <protection/>
    </xf>
    <xf numFmtId="0" fontId="5" fillId="0" borderId="28" xfId="0" applyFont="1" applyFill="1" applyBorder="1" applyAlignment="1">
      <alignment horizontal="centerContinuous" vertical="center"/>
    </xf>
    <xf numFmtId="0" fontId="8" fillId="0" borderId="29" xfId="0" applyFont="1" applyFill="1" applyBorder="1" applyAlignment="1" applyProtection="1">
      <alignment horizontal="right" vertical="center"/>
      <protection/>
    </xf>
    <xf numFmtId="0" fontId="5" fillId="0" borderId="30" xfId="0" applyFont="1" applyFill="1" applyBorder="1" applyAlignment="1" applyProtection="1">
      <alignment horizontal="center"/>
      <protection/>
    </xf>
    <xf numFmtId="0" fontId="5" fillId="0" borderId="31" xfId="0" applyFont="1" applyFill="1" applyBorder="1" applyAlignment="1">
      <alignment horizontal="centerContinuous" vertical="center"/>
    </xf>
    <xf numFmtId="0" fontId="8" fillId="0" borderId="32" xfId="0" applyFont="1" applyFill="1" applyBorder="1" applyAlignment="1" applyProtection="1">
      <alignment horizontal="center" vertical="center"/>
      <protection/>
    </xf>
    <xf numFmtId="0" fontId="5" fillId="0" borderId="15" xfId="0" applyFont="1" applyFill="1" applyBorder="1" applyAlignment="1" applyProtection="1">
      <alignment horizontal="centerContinuous" vertical="center" wrapText="1"/>
      <protection/>
    </xf>
    <xf numFmtId="0" fontId="5" fillId="0" borderId="33" xfId="0" applyFont="1" applyFill="1" applyBorder="1" applyAlignment="1">
      <alignment horizontal="centerContinuous" vertical="center" wrapText="1"/>
    </xf>
    <xf numFmtId="0" fontId="8" fillId="0" borderId="12" xfId="0" applyFont="1" applyFill="1" applyBorder="1" applyAlignment="1" applyProtection="1">
      <alignment horizontal="centerContinuous" vertical="center"/>
      <protection/>
    </xf>
    <xf numFmtId="0" fontId="12" fillId="0" borderId="34" xfId="0" applyFont="1" applyFill="1" applyBorder="1" applyAlignment="1" applyProtection="1">
      <alignment horizontal="center" vertical="center"/>
      <protection/>
    </xf>
    <xf numFmtId="0" fontId="5" fillId="0" borderId="25" xfId="0" applyFont="1" applyFill="1" applyBorder="1" applyAlignment="1" applyProtection="1">
      <alignment horizontal="justify" wrapText="1"/>
      <protection/>
    </xf>
    <xf numFmtId="0" fontId="5" fillId="0" borderId="35" xfId="0" applyFont="1" applyFill="1" applyBorder="1" applyAlignment="1" applyProtection="1">
      <alignment horizontal="left"/>
      <protection/>
    </xf>
    <xf numFmtId="0" fontId="13" fillId="0" borderId="36" xfId="0" applyFont="1" applyFill="1" applyBorder="1" applyAlignment="1" applyProtection="1">
      <alignment horizontal="center"/>
      <protection/>
    </xf>
    <xf numFmtId="0" fontId="13" fillId="0" borderId="37" xfId="0" applyFont="1" applyFill="1" applyBorder="1" applyAlignment="1" applyProtection="1">
      <alignment horizontal="center"/>
      <protection/>
    </xf>
    <xf numFmtId="0" fontId="8" fillId="0" borderId="38" xfId="0" applyFont="1" applyFill="1" applyBorder="1" applyAlignment="1" applyProtection="1">
      <alignment horizontal="right"/>
      <protection/>
    </xf>
    <xf numFmtId="0" fontId="13" fillId="0" borderId="39" xfId="0" applyFont="1" applyFill="1" applyBorder="1" applyAlignment="1" applyProtection="1">
      <alignment horizontal="center"/>
      <protection/>
    </xf>
    <xf numFmtId="0" fontId="13" fillId="0" borderId="40" xfId="0" applyFont="1" applyFill="1" applyBorder="1" applyAlignment="1" applyProtection="1">
      <alignment horizontal="center"/>
      <protection/>
    </xf>
    <xf numFmtId="0" fontId="13" fillId="0" borderId="41" xfId="0" applyFont="1" applyFill="1" applyBorder="1" applyAlignment="1" applyProtection="1">
      <alignment horizontal="center"/>
      <protection/>
    </xf>
    <xf numFmtId="0" fontId="5" fillId="0" borderId="25" xfId="0" applyFont="1" applyFill="1" applyBorder="1" applyAlignment="1" applyProtection="1">
      <alignment wrapText="1"/>
      <protection/>
    </xf>
    <xf numFmtId="0" fontId="5" fillId="0" borderId="20" xfId="0" applyFont="1" applyFill="1" applyBorder="1" applyAlignment="1" applyProtection="1">
      <alignment horizontal="justify"/>
      <protection/>
    </xf>
    <xf numFmtId="0" fontId="5" fillId="0" borderId="35" xfId="0" applyFont="1" applyFill="1" applyBorder="1" applyAlignment="1" applyProtection="1">
      <alignment horizontal="justify" wrapText="1"/>
      <protection/>
    </xf>
    <xf numFmtId="3" fontId="13" fillId="0" borderId="42" xfId="0" applyNumberFormat="1" applyFont="1" applyFill="1" applyBorder="1" applyAlignment="1" applyProtection="1">
      <alignment/>
      <protection locked="0"/>
    </xf>
    <xf numFmtId="0" fontId="5" fillId="0" borderId="43" xfId="0" applyFont="1" applyFill="1" applyBorder="1" applyAlignment="1" applyProtection="1">
      <alignment horizontal="left"/>
      <protection/>
    </xf>
    <xf numFmtId="0" fontId="5" fillId="0" borderId="44" xfId="0" applyFont="1" applyFill="1" applyBorder="1" applyAlignment="1" applyProtection="1">
      <alignment horizontal="center"/>
      <protection/>
    </xf>
    <xf numFmtId="0" fontId="5" fillId="0" borderId="45" xfId="0" applyFont="1" applyFill="1" applyBorder="1" applyAlignment="1" applyProtection="1">
      <alignment horizontal="center"/>
      <protection/>
    </xf>
    <xf numFmtId="0" fontId="5" fillId="0" borderId="46" xfId="0" applyFont="1" applyFill="1" applyBorder="1" applyAlignment="1" applyProtection="1">
      <alignment horizontal="center"/>
      <protection/>
    </xf>
    <xf numFmtId="0" fontId="14" fillId="0" borderId="47" xfId="0" applyFont="1" applyFill="1" applyBorder="1" applyAlignment="1" applyProtection="1">
      <alignment horizontal="center"/>
      <protection/>
    </xf>
    <xf numFmtId="0" fontId="14" fillId="0" borderId="48" xfId="0" applyFont="1" applyFill="1" applyBorder="1" applyAlignment="1" applyProtection="1">
      <alignment horizontal="center"/>
      <protection/>
    </xf>
    <xf numFmtId="0" fontId="21" fillId="0" borderId="47" xfId="0" applyFont="1" applyFill="1" applyBorder="1" applyAlignment="1">
      <alignment/>
    </xf>
    <xf numFmtId="0" fontId="14" fillId="0" borderId="0" xfId="0" applyFont="1" applyAlignment="1">
      <alignment/>
    </xf>
    <xf numFmtId="0" fontId="14" fillId="0" borderId="34" xfId="0" applyFont="1" applyFill="1" applyBorder="1" applyAlignment="1">
      <alignment horizontal="centerContinuous"/>
    </xf>
    <xf numFmtId="0" fontId="14" fillId="0" borderId="27" xfId="0" applyFont="1" applyFill="1" applyBorder="1" applyAlignment="1">
      <alignment horizontal="center"/>
    </xf>
    <xf numFmtId="0" fontId="20" fillId="0" borderId="47" xfId="0" applyFont="1" applyFill="1" applyBorder="1" applyAlignment="1" applyProtection="1">
      <alignment horizontal="center"/>
      <protection/>
    </xf>
    <xf numFmtId="0" fontId="20" fillId="0" borderId="49" xfId="0" applyFont="1" applyFill="1" applyBorder="1" applyAlignment="1" applyProtection="1">
      <alignment horizontal="center"/>
      <protection/>
    </xf>
    <xf numFmtId="0" fontId="12" fillId="0" borderId="20" xfId="0" applyFont="1" applyFill="1" applyBorder="1" applyAlignment="1">
      <alignment horizontal="centerContinuous"/>
    </xf>
    <xf numFmtId="0" fontId="8" fillId="0" borderId="50" xfId="0" applyFont="1" applyFill="1" applyBorder="1" applyAlignment="1">
      <alignment horizontal="center"/>
    </xf>
    <xf numFmtId="0" fontId="8" fillId="0" borderId="51" xfId="0" applyFont="1" applyFill="1" applyBorder="1" applyAlignment="1" applyProtection="1">
      <alignment horizontal="center" vertical="center"/>
      <protection/>
    </xf>
    <xf numFmtId="0" fontId="8" fillId="0" borderId="52" xfId="0" applyFont="1" applyFill="1" applyBorder="1" applyAlignment="1" applyProtection="1">
      <alignment horizontal="centerContinuous" vertical="center" wrapText="1"/>
      <protection/>
    </xf>
    <xf numFmtId="0" fontId="8" fillId="0" borderId="53" xfId="0" applyFont="1" applyFill="1" applyBorder="1" applyAlignment="1" applyProtection="1">
      <alignment horizontal="right" vertical="center"/>
      <protection/>
    </xf>
    <xf numFmtId="0" fontId="8" fillId="0" borderId="42" xfId="0" applyFont="1" applyFill="1" applyBorder="1" applyAlignment="1">
      <alignment horizontal="centerContinuous" vertical="center"/>
    </xf>
    <xf numFmtId="0" fontId="14" fillId="0" borderId="28" xfId="0" applyFont="1" applyFill="1" applyBorder="1" applyAlignment="1" applyProtection="1">
      <alignment horizontal="center"/>
      <protection/>
    </xf>
    <xf numFmtId="0" fontId="15" fillId="0" borderId="0" xfId="0" applyFont="1" applyAlignment="1">
      <alignment horizontal="right" vertical="top"/>
    </xf>
    <xf numFmtId="0" fontId="8" fillId="0" borderId="14" xfId="0" applyFont="1" applyFill="1" applyBorder="1" applyAlignment="1" applyProtection="1">
      <alignment horizontal="centerContinuous" vertical="center"/>
      <protection/>
    </xf>
    <xf numFmtId="0" fontId="8" fillId="0" borderId="0" xfId="0" applyFont="1" applyAlignment="1">
      <alignment/>
    </xf>
    <xf numFmtId="0" fontId="23" fillId="0" borderId="46" xfId="0" applyFont="1" applyFill="1" applyBorder="1" applyAlignment="1" applyProtection="1">
      <alignment horizontal="center"/>
      <protection/>
    </xf>
    <xf numFmtId="0" fontId="23" fillId="0" borderId="54" xfId="0" applyFont="1" applyFill="1" applyBorder="1" applyAlignment="1" applyProtection="1">
      <alignment horizontal="center"/>
      <protection/>
    </xf>
    <xf numFmtId="0" fontId="23" fillId="0" borderId="54" xfId="0" applyFont="1" applyFill="1" applyBorder="1" applyAlignment="1" applyProtection="1" quotePrefix="1">
      <alignment horizontal="center"/>
      <protection/>
    </xf>
    <xf numFmtId="0" fontId="23" fillId="0" borderId="55" xfId="0" applyFont="1" applyFill="1" applyBorder="1" applyAlignment="1" applyProtection="1">
      <alignment horizontal="center"/>
      <protection/>
    </xf>
    <xf numFmtId="0" fontId="23" fillId="0" borderId="55" xfId="0" applyFont="1" applyFill="1" applyBorder="1" applyAlignment="1" applyProtection="1" quotePrefix="1">
      <alignment horizontal="center"/>
      <protection/>
    </xf>
    <xf numFmtId="0" fontId="23" fillId="0" borderId="45" xfId="0" applyFont="1" applyFill="1" applyBorder="1" applyAlignment="1" applyProtection="1" quotePrefix="1">
      <alignment horizontal="center"/>
      <protection/>
    </xf>
    <xf numFmtId="0" fontId="15" fillId="0" borderId="0" xfId="0" applyFont="1" applyAlignment="1" applyProtection="1">
      <alignment horizontal="right" vertical="top"/>
      <protection/>
    </xf>
    <xf numFmtId="0" fontId="5" fillId="0" borderId="0" xfId="0" applyFont="1" applyAlignment="1" applyProtection="1">
      <alignment/>
      <protection/>
    </xf>
    <xf numFmtId="0" fontId="5" fillId="0" borderId="22" xfId="0" applyFont="1" applyFill="1" applyBorder="1" applyAlignment="1">
      <alignment horizontal="centerContinuous"/>
    </xf>
    <xf numFmtId="0" fontId="5" fillId="0" borderId="56" xfId="0" applyFont="1" applyFill="1" applyBorder="1" applyAlignment="1">
      <alignment horizontal="center"/>
    </xf>
    <xf numFmtId="0" fontId="6" fillId="0" borderId="0" xfId="0" applyFont="1" applyAlignment="1" applyProtection="1">
      <alignment/>
      <protection/>
    </xf>
    <xf numFmtId="0" fontId="5" fillId="0" borderId="0" xfId="0" applyFont="1" applyAlignment="1" applyProtection="1">
      <alignment horizontal="center"/>
      <protection/>
    </xf>
    <xf numFmtId="194" fontId="5" fillId="11" borderId="57" xfId="0" applyNumberFormat="1" applyFont="1" applyFill="1" applyBorder="1" applyAlignment="1">
      <alignment/>
    </xf>
    <xf numFmtId="194" fontId="5" fillId="11" borderId="58" xfId="0" applyNumberFormat="1" applyFont="1" applyFill="1" applyBorder="1" applyAlignment="1">
      <alignment/>
    </xf>
    <xf numFmtId="194" fontId="5" fillId="0" borderId="59" xfId="0" applyNumberFormat="1" applyFont="1" applyFill="1" applyBorder="1" applyAlignment="1">
      <alignment/>
    </xf>
    <xf numFmtId="194" fontId="5" fillId="0" borderId="60" xfId="0" applyNumberFormat="1" applyFont="1" applyFill="1" applyBorder="1" applyAlignment="1">
      <alignment/>
    </xf>
    <xf numFmtId="194" fontId="5" fillId="0" borderId="61" xfId="0" applyNumberFormat="1" applyFont="1" applyFill="1" applyBorder="1" applyAlignment="1">
      <alignment/>
    </xf>
    <xf numFmtId="194" fontId="5" fillId="11" borderId="62" xfId="0" applyNumberFormat="1" applyFont="1" applyFill="1" applyBorder="1" applyAlignment="1">
      <alignment/>
    </xf>
    <xf numFmtId="194" fontId="5" fillId="11" borderId="63" xfId="0" applyNumberFormat="1" applyFont="1" applyFill="1" applyBorder="1" applyAlignment="1">
      <alignment/>
    </xf>
    <xf numFmtId="194" fontId="5" fillId="11" borderId="64" xfId="0" applyNumberFormat="1" applyFont="1" applyFill="1" applyBorder="1" applyAlignment="1">
      <alignment/>
    </xf>
    <xf numFmtId="194" fontId="5" fillId="11" borderId="65" xfId="0" applyNumberFormat="1" applyFont="1" applyFill="1" applyBorder="1" applyAlignment="1">
      <alignment/>
    </xf>
    <xf numFmtId="194" fontId="5" fillId="11" borderId="59" xfId="0" applyNumberFormat="1" applyFont="1" applyFill="1" applyBorder="1" applyAlignment="1">
      <alignment/>
    </xf>
    <xf numFmtId="194" fontId="5" fillId="11" borderId="42" xfId="0" applyNumberFormat="1" applyFont="1" applyFill="1" applyBorder="1" applyAlignment="1">
      <alignment/>
    </xf>
    <xf numFmtId="0" fontId="5" fillId="0" borderId="0" xfId="0" applyFont="1" applyAlignment="1" applyProtection="1">
      <alignment/>
      <protection/>
    </xf>
    <xf numFmtId="0" fontId="5" fillId="0" borderId="0" xfId="0" applyFont="1" applyAlignment="1" applyProtection="1">
      <alignment horizontal="center"/>
      <protection/>
    </xf>
    <xf numFmtId="0" fontId="5" fillId="0" borderId="0" xfId="54" applyFont="1" applyProtection="1">
      <alignment/>
      <protection/>
    </xf>
    <xf numFmtId="0" fontId="5" fillId="0" borderId="0" xfId="54" applyFont="1" applyAlignment="1" applyProtection="1">
      <alignment horizontal="center"/>
      <protection/>
    </xf>
    <xf numFmtId="0" fontId="25" fillId="0" borderId="66" xfId="0" applyFont="1" applyFill="1" applyBorder="1" applyAlignment="1">
      <alignment horizontal="center" wrapText="1"/>
    </xf>
    <xf numFmtId="0" fontId="5" fillId="0" borderId="0" xfId="0" applyFont="1" applyFill="1" applyBorder="1" applyAlignment="1" applyProtection="1">
      <alignment horizontal="justify" wrapText="1"/>
      <protection/>
    </xf>
    <xf numFmtId="0" fontId="13" fillId="0" borderId="0" xfId="0" applyFont="1" applyFill="1" applyBorder="1" applyAlignment="1" applyProtection="1">
      <alignment horizontal="center"/>
      <protection/>
    </xf>
    <xf numFmtId="0" fontId="13" fillId="0" borderId="67" xfId="0" applyFont="1" applyFill="1" applyBorder="1" applyAlignment="1" applyProtection="1">
      <alignment horizontal="center"/>
      <protection/>
    </xf>
    <xf numFmtId="3" fontId="13" fillId="0" borderId="0" xfId="0" applyNumberFormat="1" applyFont="1" applyFill="1" applyBorder="1" applyAlignment="1" applyProtection="1">
      <alignment/>
      <protection/>
    </xf>
    <xf numFmtId="202" fontId="5" fillId="11" borderId="62" xfId="0" applyNumberFormat="1" applyFont="1" applyFill="1" applyBorder="1" applyAlignment="1">
      <alignment/>
    </xf>
    <xf numFmtId="0" fontId="20" fillId="0" borderId="68" xfId="0" applyFont="1" applyFill="1" applyBorder="1" applyAlignment="1" applyProtection="1">
      <alignment horizontal="center" vertical="center" wrapText="1"/>
      <protection/>
    </xf>
    <xf numFmtId="0" fontId="5" fillId="0" borderId="35" xfId="0" applyFont="1" applyFill="1" applyBorder="1" applyAlignment="1" applyProtection="1">
      <alignment horizontal="justify" wrapText="1"/>
      <protection/>
    </xf>
    <xf numFmtId="0" fontId="5" fillId="0" borderId="25" xfId="0" applyFont="1" applyFill="1" applyBorder="1" applyAlignment="1" applyProtection="1">
      <alignment horizontal="justify" wrapText="1"/>
      <protection/>
    </xf>
    <xf numFmtId="0" fontId="44" fillId="0" borderId="0" xfId="0" applyFont="1" applyAlignment="1" applyProtection="1">
      <alignment horizontal="left" vertical="top"/>
      <protection/>
    </xf>
    <xf numFmtId="4" fontId="5" fillId="0" borderId="57" xfId="0" applyNumberFormat="1" applyFont="1" applyFill="1" applyBorder="1" applyAlignment="1" applyProtection="1">
      <alignment/>
      <protection hidden="1" locked="0"/>
    </xf>
    <xf numFmtId="3" fontId="5" fillId="0" borderId="57" xfId="0" applyNumberFormat="1" applyFont="1" applyFill="1" applyBorder="1" applyAlignment="1" applyProtection="1">
      <alignment/>
      <protection hidden="1" locked="0"/>
    </xf>
    <xf numFmtId="3" fontId="5" fillId="0" borderId="64" xfId="0" applyNumberFormat="1" applyFont="1" applyFill="1" applyBorder="1" applyAlignment="1" applyProtection="1">
      <alignment/>
      <protection hidden="1" locked="0"/>
    </xf>
    <xf numFmtId="3" fontId="5" fillId="0" borderId="69" xfId="0" applyNumberFormat="1" applyFont="1" applyFill="1" applyBorder="1" applyAlignment="1" applyProtection="1">
      <alignment/>
      <protection hidden="1" locked="0"/>
    </xf>
    <xf numFmtId="3" fontId="5" fillId="0" borderId="70" xfId="0" applyNumberFormat="1" applyFont="1" applyFill="1" applyBorder="1" applyAlignment="1" applyProtection="1">
      <alignment/>
      <protection hidden="1" locked="0"/>
    </xf>
    <xf numFmtId="3" fontId="5" fillId="0" borderId="71" xfId="0" applyNumberFormat="1" applyFont="1" applyFill="1" applyBorder="1" applyAlignment="1" applyProtection="1">
      <alignment/>
      <protection hidden="1" locked="0"/>
    </xf>
    <xf numFmtId="3" fontId="5" fillId="11" borderId="57" xfId="0" applyNumberFormat="1" applyFont="1" applyFill="1" applyBorder="1" applyAlignment="1" applyProtection="1">
      <alignment/>
      <protection hidden="1"/>
    </xf>
    <xf numFmtId="3" fontId="5" fillId="11" borderId="54" xfId="0" applyNumberFormat="1" applyFont="1" applyFill="1" applyBorder="1" applyAlignment="1" applyProtection="1">
      <alignment/>
      <protection hidden="1"/>
    </xf>
    <xf numFmtId="3" fontId="5" fillId="0" borderId="57" xfId="0" applyNumberFormat="1" applyFont="1" applyFill="1" applyBorder="1" applyAlignment="1" applyProtection="1">
      <alignment/>
      <protection hidden="1" locked="0"/>
    </xf>
    <xf numFmtId="3" fontId="5" fillId="0" borderId="54" xfId="0" applyNumberFormat="1" applyFont="1" applyFill="1" applyBorder="1" applyAlignment="1" applyProtection="1">
      <alignment/>
      <protection hidden="1" locked="0"/>
    </xf>
    <xf numFmtId="3" fontId="5" fillId="0" borderId="44" xfId="0" applyNumberFormat="1" applyFont="1" applyFill="1" applyBorder="1" applyAlignment="1" applyProtection="1">
      <alignment/>
      <protection hidden="1" locked="0"/>
    </xf>
    <xf numFmtId="3" fontId="5" fillId="11" borderId="44" xfId="0" applyNumberFormat="1" applyFont="1" applyFill="1" applyBorder="1" applyAlignment="1" applyProtection="1">
      <alignment/>
      <protection hidden="1"/>
    </xf>
    <xf numFmtId="3" fontId="5" fillId="18" borderId="57" xfId="0" applyNumberFormat="1" applyFont="1" applyFill="1" applyBorder="1" applyAlignment="1" applyProtection="1">
      <alignment/>
      <protection hidden="1"/>
    </xf>
    <xf numFmtId="3" fontId="5" fillId="18" borderId="54" xfId="0" applyNumberFormat="1" applyFont="1" applyFill="1" applyBorder="1" applyAlignment="1" applyProtection="1">
      <alignment/>
      <protection hidden="1"/>
    </xf>
    <xf numFmtId="3" fontId="5" fillId="18" borderId="44" xfId="0" applyNumberFormat="1" applyFont="1" applyFill="1" applyBorder="1" applyAlignment="1" applyProtection="1">
      <alignment/>
      <protection hidden="1"/>
    </xf>
    <xf numFmtId="3" fontId="5" fillId="0" borderId="72" xfId="0" applyNumberFormat="1" applyFont="1" applyFill="1" applyBorder="1" applyAlignment="1" applyProtection="1">
      <alignment/>
      <protection hidden="1" locked="0"/>
    </xf>
    <xf numFmtId="3" fontId="5" fillId="18" borderId="73" xfId="0" applyNumberFormat="1" applyFont="1" applyFill="1" applyBorder="1" applyAlignment="1" applyProtection="1">
      <alignment/>
      <protection hidden="1"/>
    </xf>
    <xf numFmtId="3" fontId="5" fillId="18" borderId="50" xfId="0" applyNumberFormat="1" applyFont="1" applyFill="1" applyBorder="1" applyAlignment="1" applyProtection="1">
      <alignment/>
      <protection hidden="1"/>
    </xf>
    <xf numFmtId="3" fontId="5" fillId="0" borderId="0" xfId="0" applyNumberFormat="1" applyFont="1" applyFill="1" applyBorder="1" applyAlignment="1" applyProtection="1">
      <alignment/>
      <protection hidden="1" locked="0"/>
    </xf>
    <xf numFmtId="3" fontId="5" fillId="0" borderId="73" xfId="0" applyNumberFormat="1" applyFont="1" applyFill="1" applyBorder="1" applyAlignment="1" applyProtection="1">
      <alignment/>
      <protection hidden="1" locked="0"/>
    </xf>
    <xf numFmtId="3" fontId="5" fillId="0" borderId="50" xfId="0" applyNumberFormat="1" applyFont="1" applyFill="1" applyBorder="1" applyAlignment="1" applyProtection="1">
      <alignment/>
      <protection hidden="1" locked="0"/>
    </xf>
    <xf numFmtId="0" fontId="5" fillId="0" borderId="0" xfId="0" applyFont="1" applyAlignment="1" applyProtection="1">
      <alignment horizontal="left" wrapText="1"/>
      <protection/>
    </xf>
    <xf numFmtId="0" fontId="7" fillId="0" borderId="14" xfId="0" applyFont="1" applyFill="1" applyBorder="1" applyAlignment="1" applyProtection="1">
      <alignment horizontal="center" vertical="center"/>
      <protection/>
    </xf>
    <xf numFmtId="0" fontId="7" fillId="0" borderId="74" xfId="0" applyFont="1" applyFill="1" applyBorder="1" applyAlignment="1" applyProtection="1">
      <alignment horizontal="center" vertical="center"/>
      <protection/>
    </xf>
    <xf numFmtId="0" fontId="7" fillId="0" borderId="28" xfId="0" applyFont="1" applyFill="1" applyBorder="1" applyAlignment="1" applyProtection="1">
      <alignment horizontal="center" vertical="center"/>
      <protection/>
    </xf>
    <xf numFmtId="0" fontId="9" fillId="0" borderId="0" xfId="0" applyFont="1" applyBorder="1" applyAlignment="1" applyProtection="1">
      <alignment horizontal="left" vertical="top" wrapText="1"/>
      <protection/>
    </xf>
    <xf numFmtId="0" fontId="12" fillId="0" borderId="75" xfId="0" applyFont="1" applyFill="1" applyBorder="1" applyAlignment="1" applyProtection="1">
      <alignment horizontal="center" vertical="center"/>
      <protection/>
    </xf>
    <xf numFmtId="0" fontId="12" fillId="0" borderId="76" xfId="0" applyFont="1" applyFill="1" applyBorder="1" applyAlignment="1" applyProtection="1">
      <alignment horizontal="center" vertical="center"/>
      <protection/>
    </xf>
    <xf numFmtId="0" fontId="12" fillId="0" borderId="68" xfId="0" applyFont="1" applyFill="1" applyBorder="1" applyAlignment="1" applyProtection="1">
      <alignment horizontal="center" vertical="center"/>
      <protection/>
    </xf>
    <xf numFmtId="0" fontId="12" fillId="0" borderId="66" xfId="0" applyFont="1" applyFill="1" applyBorder="1" applyAlignment="1" applyProtection="1">
      <alignment horizontal="center" vertical="center"/>
      <protection/>
    </xf>
    <xf numFmtId="0" fontId="5" fillId="0" borderId="0" xfId="0" applyFont="1" applyBorder="1" applyAlignment="1" applyProtection="1">
      <alignment horizontal="left" wrapText="1"/>
      <protection/>
    </xf>
    <xf numFmtId="0" fontId="45" fillId="0" borderId="77" xfId="0" applyFont="1" applyBorder="1" applyAlignment="1" applyProtection="1">
      <alignment horizontal="center" vertical="center" wrapText="1"/>
      <protection/>
    </xf>
    <xf numFmtId="0" fontId="45" fillId="0" borderId="78" xfId="0" applyFont="1" applyBorder="1" applyAlignment="1" applyProtection="1">
      <alignment horizontal="center" vertical="center" wrapText="1"/>
      <protection/>
    </xf>
    <xf numFmtId="0" fontId="45" fillId="0" borderId="79" xfId="0" applyFont="1" applyBorder="1" applyAlignment="1" applyProtection="1">
      <alignment horizontal="center" vertical="center" wrapText="1"/>
      <protection/>
    </xf>
    <xf numFmtId="0" fontId="19" fillId="0" borderId="80" xfId="0" applyNumberFormat="1" applyFont="1" applyFill="1" applyBorder="1" applyAlignment="1" applyProtection="1">
      <alignment horizontal="center"/>
      <protection/>
    </xf>
    <xf numFmtId="0" fontId="19" fillId="0" borderId="12" xfId="0" applyNumberFormat="1" applyFont="1" applyBorder="1" applyAlignment="1">
      <alignment horizontal="center"/>
    </xf>
    <xf numFmtId="0" fontId="19" fillId="0" borderId="31" xfId="0" applyNumberFormat="1" applyFont="1" applyBorder="1" applyAlignment="1">
      <alignment horizontal="center"/>
    </xf>
    <xf numFmtId="0" fontId="0" fillId="0" borderId="24" xfId="0" applyNumberFormat="1" applyFill="1" applyBorder="1" applyAlignment="1" applyProtection="1">
      <alignment vertical="top" wrapText="1"/>
      <protection locked="0"/>
    </xf>
    <xf numFmtId="0" fontId="0" fillId="0" borderId="81" xfId="0" applyNumberFormat="1" applyFont="1" applyBorder="1" applyAlignment="1" applyProtection="1">
      <alignment vertical="top" wrapText="1"/>
      <protection locked="0"/>
    </xf>
    <xf numFmtId="0" fontId="0" fillId="0" borderId="82" xfId="0" applyNumberFormat="1" applyFont="1" applyBorder="1" applyAlignment="1" applyProtection="1">
      <alignment vertical="top" wrapText="1"/>
      <protection locked="0"/>
    </xf>
    <xf numFmtId="0" fontId="16" fillId="0" borderId="83" xfId="0" applyFont="1" applyBorder="1" applyAlignment="1">
      <alignment horizontal="left" vertical="center" wrapText="1"/>
    </xf>
    <xf numFmtId="0" fontId="5" fillId="0" borderId="0" xfId="0" applyFont="1" applyAlignment="1">
      <alignment horizontal="left" wrapText="1"/>
    </xf>
    <xf numFmtId="0" fontId="0" fillId="0" borderId="24" xfId="0" applyBorder="1" applyAlignment="1" applyProtection="1">
      <alignment vertical="top" wrapText="1"/>
      <protection locked="0"/>
    </xf>
    <xf numFmtId="0" fontId="0" fillId="0" borderId="81" xfId="0" applyBorder="1" applyAlignment="1" applyProtection="1">
      <alignment vertical="top" wrapText="1"/>
      <protection locked="0"/>
    </xf>
    <xf numFmtId="0" fontId="0" fillId="0" borderId="82" xfId="0" applyBorder="1" applyAlignment="1" applyProtection="1">
      <alignment vertical="top" wrapText="1"/>
      <protection locked="0"/>
    </xf>
    <xf numFmtId="0" fontId="46" fillId="0" borderId="20" xfId="0" applyFont="1" applyBorder="1" applyAlignment="1">
      <alignment horizontal="left" vertical="center" wrapText="1"/>
    </xf>
    <xf numFmtId="0" fontId="46" fillId="0" borderId="0" xfId="0" applyFont="1" applyAlignment="1">
      <alignment horizontal="left" vertical="center" wrapText="1"/>
    </xf>
    <xf numFmtId="0" fontId="43" fillId="0" borderId="78" xfId="0" applyFont="1" applyBorder="1" applyAlignment="1">
      <alignment horizontal="center"/>
    </xf>
    <xf numFmtId="0" fontId="19" fillId="0" borderId="80" xfId="0" applyFont="1" applyBorder="1" applyAlignment="1">
      <alignment horizontal="center"/>
    </xf>
    <xf numFmtId="0" fontId="19" fillId="0" borderId="12" xfId="0" applyFont="1" applyBorder="1" applyAlignment="1">
      <alignment horizontal="center"/>
    </xf>
    <xf numFmtId="0" fontId="19" fillId="0" borderId="31" xfId="0" applyFont="1" applyBorder="1" applyAlignment="1">
      <alignment horizontal="center"/>
    </xf>
    <xf numFmtId="0" fontId="45" fillId="0" borderId="83" xfId="0" applyFont="1" applyBorder="1" applyAlignment="1">
      <alignment horizontal="center" vertical="center" wrapText="1"/>
    </xf>
  </cellXfs>
  <cellStyles count="6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Migliaia (0)_3tabella15" xfId="47"/>
    <cellStyle name="Comma [0]" xfId="48"/>
    <cellStyle name="Migliaia 2" xfId="49"/>
    <cellStyle name="Neutrale" xfId="50"/>
    <cellStyle name="Normale 2" xfId="51"/>
    <cellStyle name="Normale 2 2 2" xfId="52"/>
    <cellStyle name="Normale 3" xfId="53"/>
    <cellStyle name="Normale_tabella 6" xfId="54"/>
    <cellStyle name="Normale_tabella 7" xfId="55"/>
    <cellStyle name="Nota" xfId="56"/>
    <cellStyle name="Output" xfId="57"/>
    <cellStyle name="Percent" xfId="58"/>
    <cellStyle name="Percentuale 2" xfId="59"/>
    <cellStyle name="Percentuale 2 2" xfId="60"/>
    <cellStyle name="Testo avviso" xfId="61"/>
    <cellStyle name="Testo descrittivo" xfId="62"/>
    <cellStyle name="Titolo" xfId="63"/>
    <cellStyle name="Titolo 1" xfId="64"/>
    <cellStyle name="Titolo 2" xfId="65"/>
    <cellStyle name="Titolo 3" xfId="66"/>
    <cellStyle name="Titolo 4" xfId="67"/>
    <cellStyle name="Titolo_1E" xfId="68"/>
    <cellStyle name="Totale" xfId="69"/>
    <cellStyle name="Valore non valido" xfId="70"/>
    <cellStyle name="Valore valido" xfId="71"/>
    <cellStyle name="Currency" xfId="72"/>
    <cellStyle name="Valuta (0)_3tabella15" xfId="73"/>
    <cellStyle name="Currency [0]"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28575</xdr:rowOff>
    </xdr:from>
    <xdr:to>
      <xdr:col>6</xdr:col>
      <xdr:colOff>0</xdr:colOff>
      <xdr:row>1</xdr:row>
      <xdr:rowOff>276225</xdr:rowOff>
    </xdr:to>
    <xdr:sp>
      <xdr:nvSpPr>
        <xdr:cNvPr id="1" name="Testo 9"/>
        <xdr:cNvSpPr txBox="1">
          <a:spLocks noChangeArrowheads="1"/>
        </xdr:cNvSpPr>
      </xdr:nvSpPr>
      <xdr:spPr>
        <a:xfrm>
          <a:off x="9525" y="1133475"/>
          <a:ext cx="6724650" cy="24765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Personale dipendente a tempo indeterminato e personale dirigente in servizio al 31 dicembre</a:t>
          </a:r>
        </a:p>
      </xdr:txBody>
    </xdr:sp>
    <xdr:clientData/>
  </xdr:twoCellAnchor>
  <xdr:twoCellAnchor editAs="oneCell">
    <xdr:from>
      <xdr:col>0</xdr:col>
      <xdr:colOff>28575</xdr:colOff>
      <xdr:row>0</xdr:row>
      <xdr:rowOff>323850</xdr:rowOff>
    </xdr:from>
    <xdr:to>
      <xdr:col>1</xdr:col>
      <xdr:colOff>95250</xdr:colOff>
      <xdr:row>0</xdr:row>
      <xdr:rowOff>1066800</xdr:rowOff>
    </xdr:to>
    <xdr:pic>
      <xdr:nvPicPr>
        <xdr:cNvPr id="2" name="Picture 14"/>
        <xdr:cNvPicPr preferRelativeResize="1">
          <a:picLocks noChangeAspect="1"/>
        </xdr:cNvPicPr>
      </xdr:nvPicPr>
      <xdr:blipFill>
        <a:blip r:embed="rId1"/>
        <a:stretch>
          <a:fillRect/>
        </a:stretch>
      </xdr:blipFill>
      <xdr:spPr>
        <a:xfrm>
          <a:off x="28575" y="323850"/>
          <a:ext cx="3086100"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5</xdr:col>
      <xdr:colOff>85725</xdr:colOff>
      <xdr:row>1</xdr:row>
      <xdr:rowOff>276225</xdr:rowOff>
    </xdr:to>
    <xdr:sp>
      <xdr:nvSpPr>
        <xdr:cNvPr id="1" name="Testo 3"/>
        <xdr:cNvSpPr txBox="1">
          <a:spLocks noChangeArrowheads="1"/>
        </xdr:cNvSpPr>
      </xdr:nvSpPr>
      <xdr:spPr>
        <a:xfrm>
          <a:off x="0" y="1143000"/>
          <a:ext cx="6734175" cy="23812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12 </a:t>
          </a:r>
          <a:r>
            <a:rPr lang="en-US" cap="none" sz="1200" b="0" i="0" u="none" baseline="0">
              <a:solidFill>
                <a:srgbClr val="000000"/>
              </a:solidFill>
              <a:latin typeface="Arial"/>
              <a:ea typeface="Arial"/>
              <a:cs typeface="Arial"/>
            </a:rPr>
            <a:t>-</a:t>
          </a:r>
          <a:r>
            <a:rPr lang="en-US" cap="none" sz="12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oneri annui  per voci retributive a carattere "stipendiale" corrisposte al personale  in servizio (*)</a:t>
          </a:r>
        </a:p>
      </xdr:txBody>
    </xdr:sp>
    <xdr:clientData/>
  </xdr:twoCellAnchor>
  <xdr:twoCellAnchor editAs="oneCell">
    <xdr:from>
      <xdr:col>0</xdr:col>
      <xdr:colOff>28575</xdr:colOff>
      <xdr:row>0</xdr:row>
      <xdr:rowOff>323850</xdr:rowOff>
    </xdr:from>
    <xdr:to>
      <xdr:col>1</xdr:col>
      <xdr:colOff>152400</xdr:colOff>
      <xdr:row>0</xdr:row>
      <xdr:rowOff>1066800</xdr:rowOff>
    </xdr:to>
    <xdr:pic>
      <xdr:nvPicPr>
        <xdr:cNvPr id="2" name="Picture 5"/>
        <xdr:cNvPicPr preferRelativeResize="1">
          <a:picLocks noChangeAspect="1"/>
        </xdr:cNvPicPr>
      </xdr:nvPicPr>
      <xdr:blipFill>
        <a:blip r:embed="rId1"/>
        <a:stretch>
          <a:fillRect/>
        </a:stretch>
      </xdr:blipFill>
      <xdr:spPr>
        <a:xfrm>
          <a:off x="28575" y="323850"/>
          <a:ext cx="3086100" cy="742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5</xdr:col>
      <xdr:colOff>895350</xdr:colOff>
      <xdr:row>1</xdr:row>
      <xdr:rowOff>276225</xdr:rowOff>
    </xdr:to>
    <xdr:sp>
      <xdr:nvSpPr>
        <xdr:cNvPr id="1" name="Testo 3"/>
        <xdr:cNvSpPr txBox="1">
          <a:spLocks noChangeArrowheads="1"/>
        </xdr:cNvSpPr>
      </xdr:nvSpPr>
      <xdr:spPr>
        <a:xfrm>
          <a:off x="0" y="1152525"/>
          <a:ext cx="6877050"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13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oneri annui per indennità e compensi accessori corrisposti  al personale  in servizio (*)</a:t>
          </a:r>
        </a:p>
      </xdr:txBody>
    </xdr:sp>
    <xdr:clientData/>
  </xdr:twoCellAnchor>
  <xdr:twoCellAnchor editAs="oneCell">
    <xdr:from>
      <xdr:col>0</xdr:col>
      <xdr:colOff>28575</xdr:colOff>
      <xdr:row>0</xdr:row>
      <xdr:rowOff>323850</xdr:rowOff>
    </xdr:from>
    <xdr:to>
      <xdr:col>1</xdr:col>
      <xdr:colOff>190500</xdr:colOff>
      <xdr:row>0</xdr:row>
      <xdr:rowOff>323850</xdr:rowOff>
    </xdr:to>
    <xdr:pic>
      <xdr:nvPicPr>
        <xdr:cNvPr id="2" name="Picture 5"/>
        <xdr:cNvPicPr preferRelativeResize="1">
          <a:picLocks noChangeAspect="1"/>
        </xdr:cNvPicPr>
      </xdr:nvPicPr>
      <xdr:blipFill>
        <a:blip r:embed="rId1"/>
        <a:stretch>
          <a:fillRect/>
        </a:stretch>
      </xdr:blipFill>
      <xdr:spPr>
        <a:xfrm>
          <a:off x="28575" y="323850"/>
          <a:ext cx="2971800"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0</xdr:col>
      <xdr:colOff>4657725</xdr:colOff>
      <xdr:row>1</xdr:row>
      <xdr:rowOff>266700</xdr:rowOff>
    </xdr:to>
    <xdr:sp>
      <xdr:nvSpPr>
        <xdr:cNvPr id="1" name="Testo 4"/>
        <xdr:cNvSpPr txBox="1">
          <a:spLocks noChangeArrowheads="1"/>
        </xdr:cNvSpPr>
      </xdr:nvSpPr>
      <xdr:spPr>
        <a:xfrm>
          <a:off x="0" y="1143000"/>
          <a:ext cx="4657725"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14</a:t>
          </a:r>
          <a:r>
            <a:rPr lang="en-US" cap="none" sz="8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Altri oneri che concorrono a formare il costo del lavoro  (*)</a:t>
          </a:r>
        </a:p>
      </xdr:txBody>
    </xdr:sp>
    <xdr:clientData/>
  </xdr:twoCellAnchor>
  <xdr:twoCellAnchor editAs="oneCell">
    <xdr:from>
      <xdr:col>0</xdr:col>
      <xdr:colOff>38100</xdr:colOff>
      <xdr:row>0</xdr:row>
      <xdr:rowOff>323850</xdr:rowOff>
    </xdr:from>
    <xdr:to>
      <xdr:col>0</xdr:col>
      <xdr:colOff>3124200</xdr:colOff>
      <xdr:row>0</xdr:row>
      <xdr:rowOff>1057275</xdr:rowOff>
    </xdr:to>
    <xdr:pic>
      <xdr:nvPicPr>
        <xdr:cNvPr id="2" name="Picture 5"/>
        <xdr:cNvPicPr preferRelativeResize="1">
          <a:picLocks noChangeAspect="1"/>
        </xdr:cNvPicPr>
      </xdr:nvPicPr>
      <xdr:blipFill>
        <a:blip r:embed="rId1"/>
        <a:stretch>
          <a:fillRect/>
        </a:stretch>
      </xdr:blipFill>
      <xdr:spPr>
        <a:xfrm>
          <a:off x="38100" y="323850"/>
          <a:ext cx="30861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oglio8"/>
  <dimension ref="A1:M207"/>
  <sheetViews>
    <sheetView showGridLines="0" zoomScalePageLayoutView="0" workbookViewId="0" topLeftCell="A1">
      <pane xSplit="2" ySplit="5" topLeftCell="C49" activePane="bottomRight" state="frozen"/>
      <selection pane="topLeft" activeCell="A117" sqref="A117:IV119"/>
      <selection pane="topRight" activeCell="A117" sqref="A117:IV119"/>
      <selection pane="bottomLeft" activeCell="A117" sqref="A117:IV119"/>
      <selection pane="bottomRight" activeCell="E66" sqref="E66"/>
    </sheetView>
  </sheetViews>
  <sheetFormatPr defaultColWidth="9.33203125" defaultRowHeight="10.5"/>
  <cols>
    <col min="1" max="1" width="52.83203125" style="3" customWidth="1"/>
    <col min="2" max="2" width="9.66015625" style="5" customWidth="1"/>
    <col min="3" max="13" width="13.83203125" style="3" customWidth="1"/>
    <col min="14" max="16384" width="9.33203125" style="3" customWidth="1"/>
  </cols>
  <sheetData>
    <row r="1" spans="1:13" ht="87" customHeight="1" thickBot="1">
      <c r="A1" s="139" t="str">
        <f>"COMPARTO SERVIZIO SANITARIO NAZIONALE"&amp;" - anno "&amp;$M$1</f>
        <v>COMPARTO SERVIZIO SANITARIO NAZIONALE - anno 2012</v>
      </c>
      <c r="B1" s="139"/>
      <c r="C1" s="139"/>
      <c r="D1" s="139"/>
      <c r="E1" s="139"/>
      <c r="F1" s="139"/>
      <c r="G1" s="139"/>
      <c r="H1" s="139"/>
      <c r="I1" s="139"/>
      <c r="J1" s="139"/>
      <c r="K1" s="139"/>
      <c r="L1" s="83"/>
      <c r="M1" s="113">
        <v>2012</v>
      </c>
    </row>
    <row r="2" spans="1:13" ht="30" customHeight="1" thickBot="1">
      <c r="A2" s="87"/>
      <c r="B2" s="88"/>
      <c r="C2" s="84"/>
      <c r="D2" s="84"/>
      <c r="E2" s="84"/>
      <c r="F2" s="84"/>
      <c r="G2" s="84"/>
      <c r="H2" s="84"/>
      <c r="I2" s="145">
        <f>IF(AND(L141+M141&gt;0,SUM(E141)=0),"ATTENZIONE!  INSERIRE LA DOTAZIONE ORGANICA",IF(AND((L141+M141)&gt;SUM(E141)),"ATTENZIONE!  IL TOTALE DELLA DOTAZIONE ORGANICA E' MINORE DEI PRESENTI AL 31/12",""))</f>
      </c>
      <c r="J2" s="146"/>
      <c r="K2" s="146"/>
      <c r="L2" s="146"/>
      <c r="M2" s="147"/>
    </row>
    <row r="3" spans="1:13" ht="15" customHeight="1" thickBot="1">
      <c r="A3" s="85"/>
      <c r="B3" s="86"/>
      <c r="C3" s="136" t="s">
        <v>0</v>
      </c>
      <c r="D3" s="136"/>
      <c r="E3" s="136"/>
      <c r="F3" s="136"/>
      <c r="G3" s="136"/>
      <c r="H3" s="136"/>
      <c r="I3" s="137"/>
      <c r="J3" s="137"/>
      <c r="K3" s="137"/>
      <c r="L3" s="137"/>
      <c r="M3" s="138"/>
    </row>
    <row r="4" spans="1:13" ht="23.25" thickTop="1">
      <c r="A4" s="140" t="s">
        <v>15</v>
      </c>
      <c r="B4" s="142" t="s">
        <v>1</v>
      </c>
      <c r="C4" s="14" t="str">
        <f>"Totale dipendenti al 31/12/"&amp;M1-1&amp;" (*)"</f>
        <v>Totale dipendenti al 31/12/2011 (*)</v>
      </c>
      <c r="D4" s="13"/>
      <c r="E4" s="11" t="s">
        <v>2</v>
      </c>
      <c r="F4" s="12" t="s">
        <v>6</v>
      </c>
      <c r="G4" s="13"/>
      <c r="H4" s="14" t="s">
        <v>13</v>
      </c>
      <c r="I4" s="13"/>
      <c r="J4" s="14" t="s">
        <v>14</v>
      </c>
      <c r="K4" s="13"/>
      <c r="L4" s="14" t="str">
        <f>"Totale dipendenti al 31/12/"&amp;M1&amp;" (**)"</f>
        <v>Totale dipendenti al 31/12/2012 (**)</v>
      </c>
      <c r="M4" s="72"/>
    </row>
    <row r="5" spans="1:13" ht="12" thickBot="1">
      <c r="A5" s="141"/>
      <c r="B5" s="143"/>
      <c r="C5" s="59" t="s">
        <v>3</v>
      </c>
      <c r="D5" s="60" t="s">
        <v>4</v>
      </c>
      <c r="E5" s="61"/>
      <c r="F5" s="59" t="s">
        <v>3</v>
      </c>
      <c r="G5" s="60" t="s">
        <v>4</v>
      </c>
      <c r="H5" s="59" t="s">
        <v>3</v>
      </c>
      <c r="I5" s="60" t="s">
        <v>4</v>
      </c>
      <c r="J5" s="59" t="s">
        <v>3</v>
      </c>
      <c r="K5" s="60" t="s">
        <v>4</v>
      </c>
      <c r="L5" s="59" t="s">
        <v>3</v>
      </c>
      <c r="M5" s="73" t="s">
        <v>4</v>
      </c>
    </row>
    <row r="6" spans="1:13" ht="12.75" customHeight="1" thickTop="1">
      <c r="A6" s="44" t="s">
        <v>63</v>
      </c>
      <c r="B6" s="77" t="s">
        <v>64</v>
      </c>
      <c r="C6" s="120">
        <v>1</v>
      </c>
      <c r="D6" s="121"/>
      <c r="E6" s="122"/>
      <c r="F6" s="122">
        <v>1</v>
      </c>
      <c r="G6" s="123"/>
      <c r="H6" s="122"/>
      <c r="I6" s="123"/>
      <c r="J6" s="122"/>
      <c r="K6" s="123"/>
      <c r="L6" s="89">
        <f>F6+H6+J6</f>
        <v>1</v>
      </c>
      <c r="M6" s="90">
        <f>G6+I6+K6</f>
        <v>0</v>
      </c>
    </row>
    <row r="7" spans="1:13" ht="12.75" customHeight="1">
      <c r="A7" s="44" t="s">
        <v>65</v>
      </c>
      <c r="B7" s="78" t="s">
        <v>66</v>
      </c>
      <c r="C7" s="120">
        <v>1</v>
      </c>
      <c r="D7" s="121"/>
      <c r="E7" s="122"/>
      <c r="F7" s="122">
        <v>1</v>
      </c>
      <c r="G7" s="123"/>
      <c r="H7" s="122"/>
      <c r="I7" s="123"/>
      <c r="J7" s="122"/>
      <c r="K7" s="123"/>
      <c r="L7" s="89">
        <f aca="true" t="shared" si="0" ref="L7:L38">F7+H7+J7</f>
        <v>1</v>
      </c>
      <c r="M7" s="90">
        <f aca="true" t="shared" si="1" ref="M7:M38">G7+I7+K7</f>
        <v>0</v>
      </c>
    </row>
    <row r="8" spans="1:13" ht="12.75" customHeight="1">
      <c r="A8" s="44" t="s">
        <v>67</v>
      </c>
      <c r="B8" s="78" t="s">
        <v>57</v>
      </c>
      <c r="C8" s="120">
        <v>1</v>
      </c>
      <c r="D8" s="121"/>
      <c r="E8" s="122"/>
      <c r="F8" s="122">
        <v>1</v>
      </c>
      <c r="G8" s="123"/>
      <c r="H8" s="122"/>
      <c r="I8" s="123"/>
      <c r="J8" s="122"/>
      <c r="K8" s="123"/>
      <c r="L8" s="89">
        <f t="shared" si="0"/>
        <v>1</v>
      </c>
      <c r="M8" s="90">
        <f t="shared" si="1"/>
        <v>0</v>
      </c>
    </row>
    <row r="9" spans="1:13" ht="12.75" customHeight="1">
      <c r="A9" s="44" t="s">
        <v>68</v>
      </c>
      <c r="B9" s="78" t="s">
        <v>69</v>
      </c>
      <c r="C9" s="120"/>
      <c r="D9" s="121"/>
      <c r="E9" s="122"/>
      <c r="F9" s="122"/>
      <c r="G9" s="123"/>
      <c r="H9" s="122"/>
      <c r="I9" s="123"/>
      <c r="J9" s="122"/>
      <c r="K9" s="123"/>
      <c r="L9" s="89">
        <f t="shared" si="0"/>
        <v>0</v>
      </c>
      <c r="M9" s="90">
        <f t="shared" si="1"/>
        <v>0</v>
      </c>
    </row>
    <row r="10" spans="1:13" ht="12.75" customHeight="1">
      <c r="A10" s="44" t="s">
        <v>302</v>
      </c>
      <c r="B10" s="78" t="s">
        <v>70</v>
      </c>
      <c r="C10" s="120">
        <v>65</v>
      </c>
      <c r="D10" s="121">
        <v>15</v>
      </c>
      <c r="E10" s="122">
        <v>125</v>
      </c>
      <c r="F10" s="122">
        <v>62</v>
      </c>
      <c r="G10" s="123">
        <v>15</v>
      </c>
      <c r="H10" s="122"/>
      <c r="I10" s="123"/>
      <c r="J10" s="122"/>
      <c r="K10" s="123"/>
      <c r="L10" s="89">
        <f t="shared" si="0"/>
        <v>62</v>
      </c>
      <c r="M10" s="90">
        <f t="shared" si="1"/>
        <v>15</v>
      </c>
    </row>
    <row r="11" spans="1:13" ht="12.75" customHeight="1">
      <c r="A11" s="44" t="s">
        <v>71</v>
      </c>
      <c r="B11" s="78" t="s">
        <v>72</v>
      </c>
      <c r="C11" s="120"/>
      <c r="D11" s="121"/>
      <c r="E11" s="122"/>
      <c r="F11" s="122"/>
      <c r="G11" s="123"/>
      <c r="H11" s="122"/>
      <c r="I11" s="123"/>
      <c r="J11" s="122"/>
      <c r="K11" s="123"/>
      <c r="L11" s="89">
        <f t="shared" si="0"/>
        <v>0</v>
      </c>
      <c r="M11" s="90">
        <f t="shared" si="1"/>
        <v>0</v>
      </c>
    </row>
    <row r="12" spans="1:13" ht="12.75" customHeight="1">
      <c r="A12" s="44" t="s">
        <v>322</v>
      </c>
      <c r="B12" s="78" t="s">
        <v>73</v>
      </c>
      <c r="C12" s="120">
        <v>75</v>
      </c>
      <c r="D12" s="121">
        <v>46</v>
      </c>
      <c r="E12" s="122">
        <v>153</v>
      </c>
      <c r="F12" s="122">
        <v>70</v>
      </c>
      <c r="G12" s="123">
        <v>51</v>
      </c>
      <c r="H12" s="122"/>
      <c r="I12" s="123"/>
      <c r="J12" s="122"/>
      <c r="K12" s="123"/>
      <c r="L12" s="89">
        <f t="shared" si="0"/>
        <v>70</v>
      </c>
      <c r="M12" s="90">
        <f t="shared" si="1"/>
        <v>51</v>
      </c>
    </row>
    <row r="13" spans="1:13" ht="12.75" customHeight="1">
      <c r="A13" s="44" t="s">
        <v>323</v>
      </c>
      <c r="B13" s="78" t="s">
        <v>74</v>
      </c>
      <c r="C13" s="120">
        <v>1</v>
      </c>
      <c r="D13" s="121">
        <v>1</v>
      </c>
      <c r="E13" s="122">
        <v>1</v>
      </c>
      <c r="F13" s="122">
        <v>1</v>
      </c>
      <c r="G13" s="123"/>
      <c r="H13" s="122"/>
      <c r="I13" s="123"/>
      <c r="J13" s="122"/>
      <c r="K13" s="123"/>
      <c r="L13" s="89">
        <f t="shared" si="0"/>
        <v>1</v>
      </c>
      <c r="M13" s="90">
        <f t="shared" si="1"/>
        <v>0</v>
      </c>
    </row>
    <row r="14" spans="1:13" ht="12.75" customHeight="1">
      <c r="A14" s="44" t="s">
        <v>324</v>
      </c>
      <c r="B14" s="78" t="s">
        <v>75</v>
      </c>
      <c r="C14" s="120">
        <v>431</v>
      </c>
      <c r="D14" s="121">
        <v>579</v>
      </c>
      <c r="E14" s="122">
        <v>1114</v>
      </c>
      <c r="F14" s="122">
        <v>413</v>
      </c>
      <c r="G14" s="123">
        <v>559</v>
      </c>
      <c r="H14" s="122"/>
      <c r="I14" s="123">
        <v>2</v>
      </c>
      <c r="J14" s="122">
        <v>2</v>
      </c>
      <c r="K14" s="123">
        <v>18</v>
      </c>
      <c r="L14" s="89">
        <f t="shared" si="0"/>
        <v>415</v>
      </c>
      <c r="M14" s="90">
        <f t="shared" si="1"/>
        <v>579</v>
      </c>
    </row>
    <row r="15" spans="1:13" ht="12.75" customHeight="1">
      <c r="A15" s="44" t="s">
        <v>325</v>
      </c>
      <c r="B15" s="78" t="s">
        <v>76</v>
      </c>
      <c r="C15" s="120">
        <v>40</v>
      </c>
      <c r="D15" s="121">
        <v>16</v>
      </c>
      <c r="E15" s="122">
        <v>54</v>
      </c>
      <c r="F15" s="122">
        <v>39</v>
      </c>
      <c r="G15" s="123">
        <v>15</v>
      </c>
      <c r="H15" s="122"/>
      <c r="I15" s="123"/>
      <c r="J15" s="122"/>
      <c r="K15" s="123"/>
      <c r="L15" s="89">
        <f t="shared" si="0"/>
        <v>39</v>
      </c>
      <c r="M15" s="90">
        <f t="shared" si="1"/>
        <v>15</v>
      </c>
    </row>
    <row r="16" spans="1:13" ht="12.75" customHeight="1">
      <c r="A16" s="44" t="s">
        <v>326</v>
      </c>
      <c r="B16" s="78" t="s">
        <v>77</v>
      </c>
      <c r="C16" s="120">
        <v>2</v>
      </c>
      <c r="D16" s="121">
        <v>1</v>
      </c>
      <c r="E16" s="122">
        <v>3</v>
      </c>
      <c r="F16" s="122">
        <v>2</v>
      </c>
      <c r="G16" s="123">
        <v>1</v>
      </c>
      <c r="H16" s="122"/>
      <c r="I16" s="123"/>
      <c r="J16" s="122"/>
      <c r="K16" s="123"/>
      <c r="L16" s="89">
        <f t="shared" si="0"/>
        <v>2</v>
      </c>
      <c r="M16" s="90">
        <f t="shared" si="1"/>
        <v>1</v>
      </c>
    </row>
    <row r="17" spans="1:13" ht="12.75" customHeight="1">
      <c r="A17" s="44" t="s">
        <v>78</v>
      </c>
      <c r="B17" s="78" t="s">
        <v>79</v>
      </c>
      <c r="C17" s="120">
        <v>1</v>
      </c>
      <c r="D17" s="121"/>
      <c r="E17" s="122">
        <v>3</v>
      </c>
      <c r="F17" s="122">
        <v>1</v>
      </c>
      <c r="G17" s="123"/>
      <c r="H17" s="122"/>
      <c r="I17" s="123"/>
      <c r="J17" s="122"/>
      <c r="K17" s="123"/>
      <c r="L17" s="89">
        <f t="shared" si="0"/>
        <v>1</v>
      </c>
      <c r="M17" s="90">
        <f t="shared" si="1"/>
        <v>0</v>
      </c>
    </row>
    <row r="18" spans="1:13" ht="12.75" customHeight="1">
      <c r="A18" s="44" t="s">
        <v>80</v>
      </c>
      <c r="B18" s="78" t="s">
        <v>81</v>
      </c>
      <c r="C18" s="120"/>
      <c r="D18" s="121"/>
      <c r="E18" s="122"/>
      <c r="F18" s="122"/>
      <c r="G18" s="123"/>
      <c r="H18" s="122"/>
      <c r="I18" s="123"/>
      <c r="J18" s="122"/>
      <c r="K18" s="124"/>
      <c r="L18" s="89">
        <f t="shared" si="0"/>
        <v>0</v>
      </c>
      <c r="M18" s="90">
        <f t="shared" si="1"/>
        <v>0</v>
      </c>
    </row>
    <row r="19" spans="1:13" ht="12.75" customHeight="1">
      <c r="A19" s="44" t="s">
        <v>82</v>
      </c>
      <c r="B19" s="78" t="s">
        <v>83</v>
      </c>
      <c r="C19" s="120">
        <v>6</v>
      </c>
      <c r="D19" s="125">
        <v>1</v>
      </c>
      <c r="E19" s="122">
        <v>7</v>
      </c>
      <c r="F19" s="122">
        <v>7</v>
      </c>
      <c r="G19" s="123"/>
      <c r="H19" s="122"/>
      <c r="I19" s="123"/>
      <c r="J19" s="122"/>
      <c r="K19" s="123"/>
      <c r="L19" s="89">
        <f t="shared" si="0"/>
        <v>7</v>
      </c>
      <c r="M19" s="90">
        <f t="shared" si="1"/>
        <v>0</v>
      </c>
    </row>
    <row r="20" spans="1:13" ht="12.75" customHeight="1">
      <c r="A20" s="44" t="s">
        <v>84</v>
      </c>
      <c r="B20" s="78" t="s">
        <v>85</v>
      </c>
      <c r="C20" s="120"/>
      <c r="D20" s="121"/>
      <c r="E20" s="122"/>
      <c r="F20" s="122"/>
      <c r="G20" s="123"/>
      <c r="H20" s="122"/>
      <c r="I20" s="123"/>
      <c r="J20" s="122"/>
      <c r="K20" s="123"/>
      <c r="L20" s="89">
        <f t="shared" si="0"/>
        <v>0</v>
      </c>
      <c r="M20" s="90">
        <f t="shared" si="1"/>
        <v>0</v>
      </c>
    </row>
    <row r="21" spans="1:13" ht="12.75" customHeight="1">
      <c r="A21" s="44" t="s">
        <v>86</v>
      </c>
      <c r="B21" s="79" t="s">
        <v>87</v>
      </c>
      <c r="C21" s="120">
        <v>37</v>
      </c>
      <c r="D21" s="121">
        <v>12</v>
      </c>
      <c r="E21" s="122">
        <v>51</v>
      </c>
      <c r="F21" s="122">
        <v>35</v>
      </c>
      <c r="G21" s="123">
        <v>11</v>
      </c>
      <c r="H21" s="122"/>
      <c r="I21" s="123"/>
      <c r="J21" s="122"/>
      <c r="K21" s="123"/>
      <c r="L21" s="89">
        <f t="shared" si="0"/>
        <v>35</v>
      </c>
      <c r="M21" s="90">
        <f t="shared" si="1"/>
        <v>11</v>
      </c>
    </row>
    <row r="22" spans="1:13" ht="12.75" customHeight="1">
      <c r="A22" s="44" t="s">
        <v>88</v>
      </c>
      <c r="B22" s="79" t="s">
        <v>89</v>
      </c>
      <c r="C22" s="120">
        <v>3</v>
      </c>
      <c r="D22" s="121">
        <v>1</v>
      </c>
      <c r="E22" s="122">
        <v>4</v>
      </c>
      <c r="F22" s="122">
        <v>3</v>
      </c>
      <c r="G22" s="123">
        <v>1</v>
      </c>
      <c r="H22" s="122"/>
      <c r="I22" s="123"/>
      <c r="J22" s="122"/>
      <c r="K22" s="123"/>
      <c r="L22" s="89">
        <f t="shared" si="0"/>
        <v>3</v>
      </c>
      <c r="M22" s="90">
        <f t="shared" si="1"/>
        <v>1</v>
      </c>
    </row>
    <row r="23" spans="1:13" ht="12.75" customHeight="1">
      <c r="A23" s="44" t="s">
        <v>90</v>
      </c>
      <c r="B23" s="79" t="s">
        <v>91</v>
      </c>
      <c r="C23" s="120"/>
      <c r="D23" s="121"/>
      <c r="E23" s="122"/>
      <c r="F23" s="122"/>
      <c r="G23" s="123"/>
      <c r="H23" s="122"/>
      <c r="I23" s="123"/>
      <c r="J23" s="122"/>
      <c r="K23" s="123"/>
      <c r="L23" s="89">
        <f t="shared" si="0"/>
        <v>0</v>
      </c>
      <c r="M23" s="90">
        <f t="shared" si="1"/>
        <v>0</v>
      </c>
    </row>
    <row r="24" spans="1:13" ht="12.75" customHeight="1">
      <c r="A24" s="44" t="s">
        <v>303</v>
      </c>
      <c r="B24" s="79" t="s">
        <v>92</v>
      </c>
      <c r="C24" s="120"/>
      <c r="D24" s="121"/>
      <c r="E24" s="122"/>
      <c r="F24" s="122"/>
      <c r="G24" s="123"/>
      <c r="H24" s="122"/>
      <c r="I24" s="123"/>
      <c r="J24" s="122"/>
      <c r="K24" s="123"/>
      <c r="L24" s="89">
        <f t="shared" si="0"/>
        <v>0</v>
      </c>
      <c r="M24" s="90">
        <f t="shared" si="1"/>
        <v>0</v>
      </c>
    </row>
    <row r="25" spans="1:13" ht="12.75" customHeight="1">
      <c r="A25" s="44" t="s">
        <v>93</v>
      </c>
      <c r="B25" s="78" t="s">
        <v>94</v>
      </c>
      <c r="C25" s="120"/>
      <c r="D25" s="121"/>
      <c r="E25" s="122"/>
      <c r="F25" s="122"/>
      <c r="G25" s="123"/>
      <c r="H25" s="122"/>
      <c r="I25" s="123"/>
      <c r="J25" s="122"/>
      <c r="K25" s="123"/>
      <c r="L25" s="89">
        <f t="shared" si="0"/>
        <v>0</v>
      </c>
      <c r="M25" s="90">
        <f t="shared" si="1"/>
        <v>0</v>
      </c>
    </row>
    <row r="26" spans="1:13" ht="12.75" customHeight="1">
      <c r="A26" s="44" t="s">
        <v>95</v>
      </c>
      <c r="B26" s="78" t="s">
        <v>96</v>
      </c>
      <c r="C26" s="120"/>
      <c r="D26" s="121"/>
      <c r="E26" s="122"/>
      <c r="F26" s="122"/>
      <c r="G26" s="123"/>
      <c r="H26" s="122"/>
      <c r="I26" s="123"/>
      <c r="J26" s="122"/>
      <c r="K26" s="123"/>
      <c r="L26" s="89">
        <f t="shared" si="0"/>
        <v>0</v>
      </c>
      <c r="M26" s="90">
        <f t="shared" si="1"/>
        <v>0</v>
      </c>
    </row>
    <row r="27" spans="1:13" ht="12.75" customHeight="1">
      <c r="A27" s="15" t="s">
        <v>97</v>
      </c>
      <c r="B27" s="78" t="s">
        <v>98</v>
      </c>
      <c r="C27" s="120"/>
      <c r="D27" s="121"/>
      <c r="E27" s="122"/>
      <c r="F27" s="122"/>
      <c r="G27" s="123"/>
      <c r="H27" s="122"/>
      <c r="I27" s="123"/>
      <c r="J27" s="122"/>
      <c r="K27" s="123"/>
      <c r="L27" s="89">
        <f t="shared" si="0"/>
        <v>0</v>
      </c>
      <c r="M27" s="90">
        <f t="shared" si="1"/>
        <v>0</v>
      </c>
    </row>
    <row r="28" spans="1:13" ht="12.75" customHeight="1">
      <c r="A28" s="44" t="s">
        <v>99</v>
      </c>
      <c r="B28" s="79" t="s">
        <v>100</v>
      </c>
      <c r="C28" s="120"/>
      <c r="D28" s="121"/>
      <c r="E28" s="122"/>
      <c r="F28" s="122"/>
      <c r="G28" s="123"/>
      <c r="H28" s="122"/>
      <c r="I28" s="123"/>
      <c r="J28" s="122"/>
      <c r="K28" s="123"/>
      <c r="L28" s="89">
        <f t="shared" si="0"/>
        <v>0</v>
      </c>
      <c r="M28" s="90">
        <f t="shared" si="1"/>
        <v>0</v>
      </c>
    </row>
    <row r="29" spans="1:13" ht="12.75" customHeight="1">
      <c r="A29" s="44" t="s">
        <v>101</v>
      </c>
      <c r="B29" s="79" t="s">
        <v>102</v>
      </c>
      <c r="C29" s="120"/>
      <c r="D29" s="121"/>
      <c r="E29" s="122"/>
      <c r="F29" s="122"/>
      <c r="G29" s="123"/>
      <c r="H29" s="122"/>
      <c r="I29" s="123"/>
      <c r="J29" s="122"/>
      <c r="K29" s="123"/>
      <c r="L29" s="89">
        <f t="shared" si="0"/>
        <v>0</v>
      </c>
      <c r="M29" s="90">
        <f t="shared" si="1"/>
        <v>0</v>
      </c>
    </row>
    <row r="30" spans="1:13" ht="12.75" customHeight="1">
      <c r="A30" s="44" t="s">
        <v>103</v>
      </c>
      <c r="B30" s="78" t="s">
        <v>104</v>
      </c>
      <c r="C30" s="120"/>
      <c r="D30" s="121"/>
      <c r="E30" s="122"/>
      <c r="F30" s="122"/>
      <c r="G30" s="123"/>
      <c r="H30" s="122"/>
      <c r="I30" s="123"/>
      <c r="J30" s="122"/>
      <c r="K30" s="123"/>
      <c r="L30" s="89">
        <f t="shared" si="0"/>
        <v>0</v>
      </c>
      <c r="M30" s="90">
        <f t="shared" si="1"/>
        <v>0</v>
      </c>
    </row>
    <row r="31" spans="1:13" ht="12.75" customHeight="1">
      <c r="A31" s="44" t="s">
        <v>327</v>
      </c>
      <c r="B31" s="78" t="s">
        <v>105</v>
      </c>
      <c r="C31" s="120">
        <v>1</v>
      </c>
      <c r="D31" s="121">
        <v>2</v>
      </c>
      <c r="E31" s="122">
        <v>4</v>
      </c>
      <c r="F31" s="122">
        <v>1</v>
      </c>
      <c r="G31" s="123">
        <v>2</v>
      </c>
      <c r="H31" s="122"/>
      <c r="I31" s="123"/>
      <c r="J31" s="122"/>
      <c r="K31" s="123"/>
      <c r="L31" s="89">
        <f t="shared" si="0"/>
        <v>1</v>
      </c>
      <c r="M31" s="90">
        <f t="shared" si="1"/>
        <v>2</v>
      </c>
    </row>
    <row r="32" spans="1:13" ht="12.75" customHeight="1">
      <c r="A32" s="44" t="s">
        <v>328</v>
      </c>
      <c r="B32" s="78" t="s">
        <v>106</v>
      </c>
      <c r="C32" s="120"/>
      <c r="D32" s="121"/>
      <c r="E32" s="122"/>
      <c r="F32" s="122"/>
      <c r="G32" s="123"/>
      <c r="H32" s="122"/>
      <c r="I32" s="123"/>
      <c r="J32" s="122"/>
      <c r="K32" s="123"/>
      <c r="L32" s="89">
        <f t="shared" si="0"/>
        <v>0</v>
      </c>
      <c r="M32" s="90">
        <f t="shared" si="1"/>
        <v>0</v>
      </c>
    </row>
    <row r="33" spans="1:13" ht="12.75" customHeight="1">
      <c r="A33" s="44" t="s">
        <v>329</v>
      </c>
      <c r="B33" s="78" t="s">
        <v>107</v>
      </c>
      <c r="C33" s="120"/>
      <c r="D33" s="121">
        <v>2</v>
      </c>
      <c r="E33" s="122">
        <v>2</v>
      </c>
      <c r="F33" s="122"/>
      <c r="G33" s="123">
        <v>2</v>
      </c>
      <c r="H33" s="122"/>
      <c r="I33" s="123"/>
      <c r="J33" s="122"/>
      <c r="K33" s="123"/>
      <c r="L33" s="89">
        <f t="shared" si="0"/>
        <v>0</v>
      </c>
      <c r="M33" s="90">
        <f t="shared" si="1"/>
        <v>2</v>
      </c>
    </row>
    <row r="34" spans="1:13" ht="12.75" customHeight="1">
      <c r="A34" s="44" t="s">
        <v>330</v>
      </c>
      <c r="B34" s="78" t="s">
        <v>108</v>
      </c>
      <c r="C34" s="120"/>
      <c r="D34" s="121"/>
      <c r="E34" s="122"/>
      <c r="F34" s="122"/>
      <c r="G34" s="123"/>
      <c r="H34" s="122"/>
      <c r="I34" s="123"/>
      <c r="J34" s="122"/>
      <c r="K34" s="123"/>
      <c r="L34" s="89">
        <f t="shared" si="0"/>
        <v>0</v>
      </c>
      <c r="M34" s="90">
        <f t="shared" si="1"/>
        <v>0</v>
      </c>
    </row>
    <row r="35" spans="1:13" ht="12.75" customHeight="1">
      <c r="A35" s="44" t="s">
        <v>109</v>
      </c>
      <c r="B35" s="79" t="s">
        <v>110</v>
      </c>
      <c r="C35" s="120">
        <v>7</v>
      </c>
      <c r="D35" s="121">
        <v>29</v>
      </c>
      <c r="E35" s="122">
        <v>43</v>
      </c>
      <c r="F35" s="122">
        <v>7</v>
      </c>
      <c r="G35" s="123">
        <v>32</v>
      </c>
      <c r="H35" s="122"/>
      <c r="I35" s="123"/>
      <c r="J35" s="122"/>
      <c r="K35" s="123"/>
      <c r="L35" s="89">
        <f t="shared" si="0"/>
        <v>7</v>
      </c>
      <c r="M35" s="90">
        <f t="shared" si="1"/>
        <v>32</v>
      </c>
    </row>
    <row r="36" spans="1:13" ht="12.75" customHeight="1">
      <c r="A36" s="44" t="s">
        <v>111</v>
      </c>
      <c r="B36" s="79" t="s">
        <v>112</v>
      </c>
      <c r="C36" s="120"/>
      <c r="D36" s="121"/>
      <c r="E36" s="122"/>
      <c r="F36" s="122"/>
      <c r="G36" s="123"/>
      <c r="H36" s="122"/>
      <c r="I36" s="123"/>
      <c r="J36" s="122"/>
      <c r="K36" s="123"/>
      <c r="L36" s="89">
        <f t="shared" si="0"/>
        <v>0</v>
      </c>
      <c r="M36" s="90">
        <f t="shared" si="1"/>
        <v>0</v>
      </c>
    </row>
    <row r="37" spans="1:13" ht="12.75" customHeight="1">
      <c r="A37" s="44" t="s">
        <v>113</v>
      </c>
      <c r="B37" s="78" t="s">
        <v>114</v>
      </c>
      <c r="C37" s="120"/>
      <c r="D37" s="121"/>
      <c r="E37" s="122"/>
      <c r="F37" s="122"/>
      <c r="G37" s="123"/>
      <c r="H37" s="122"/>
      <c r="I37" s="123"/>
      <c r="J37" s="122"/>
      <c r="K37" s="123"/>
      <c r="L37" s="89">
        <f t="shared" si="0"/>
        <v>0</v>
      </c>
      <c r="M37" s="90">
        <f t="shared" si="1"/>
        <v>0</v>
      </c>
    </row>
    <row r="38" spans="1:13" ht="12.75" customHeight="1">
      <c r="A38" s="44" t="s">
        <v>331</v>
      </c>
      <c r="B38" s="78" t="s">
        <v>115</v>
      </c>
      <c r="C38" s="120">
        <v>2</v>
      </c>
      <c r="D38" s="121"/>
      <c r="E38" s="122">
        <v>2</v>
      </c>
      <c r="F38" s="122">
        <v>2</v>
      </c>
      <c r="G38" s="123"/>
      <c r="H38" s="122"/>
      <c r="I38" s="123"/>
      <c r="J38" s="122"/>
      <c r="K38" s="123"/>
      <c r="L38" s="89">
        <f t="shared" si="0"/>
        <v>2</v>
      </c>
      <c r="M38" s="90">
        <f t="shared" si="1"/>
        <v>0</v>
      </c>
    </row>
    <row r="39" spans="1:13" ht="12.75" customHeight="1">
      <c r="A39" s="44" t="s">
        <v>332</v>
      </c>
      <c r="B39" s="78" t="s">
        <v>116</v>
      </c>
      <c r="C39" s="120"/>
      <c r="D39" s="121"/>
      <c r="E39" s="122"/>
      <c r="F39" s="122"/>
      <c r="G39" s="123"/>
      <c r="H39" s="122"/>
      <c r="I39" s="123"/>
      <c r="J39" s="122"/>
      <c r="K39" s="123"/>
      <c r="L39" s="89">
        <f aca="true" t="shared" si="2" ref="L39:L103">F39+H39+J39</f>
        <v>0</v>
      </c>
      <c r="M39" s="90">
        <f aca="true" t="shared" si="3" ref="M39:M103">G39+I39+K39</f>
        <v>0</v>
      </c>
    </row>
    <row r="40" spans="1:13" ht="12.75" customHeight="1">
      <c r="A40" s="44" t="s">
        <v>333</v>
      </c>
      <c r="B40" s="78" t="s">
        <v>117</v>
      </c>
      <c r="C40" s="120"/>
      <c r="D40" s="121">
        <v>3</v>
      </c>
      <c r="E40" s="122">
        <v>9</v>
      </c>
      <c r="F40" s="122"/>
      <c r="G40" s="123">
        <v>4</v>
      </c>
      <c r="H40" s="122"/>
      <c r="I40" s="123"/>
      <c r="J40" s="122"/>
      <c r="K40" s="123"/>
      <c r="L40" s="89">
        <f t="shared" si="2"/>
        <v>0</v>
      </c>
      <c r="M40" s="90">
        <f t="shared" si="3"/>
        <v>4</v>
      </c>
    </row>
    <row r="41" spans="1:13" ht="12.75" customHeight="1">
      <c r="A41" s="44" t="s">
        <v>334</v>
      </c>
      <c r="B41" s="78" t="s">
        <v>118</v>
      </c>
      <c r="C41" s="120"/>
      <c r="D41" s="121"/>
      <c r="E41" s="122"/>
      <c r="F41" s="122"/>
      <c r="G41" s="123"/>
      <c r="H41" s="122"/>
      <c r="I41" s="123"/>
      <c r="J41" s="122"/>
      <c r="K41" s="123"/>
      <c r="L41" s="89">
        <f t="shared" si="2"/>
        <v>0</v>
      </c>
      <c r="M41" s="90">
        <f t="shared" si="3"/>
        <v>0</v>
      </c>
    </row>
    <row r="42" spans="1:13" ht="12.75" customHeight="1">
      <c r="A42" s="44" t="s">
        <v>119</v>
      </c>
      <c r="B42" s="79" t="s">
        <v>120</v>
      </c>
      <c r="C42" s="120">
        <v>4</v>
      </c>
      <c r="D42" s="121">
        <v>31</v>
      </c>
      <c r="E42" s="122">
        <v>36</v>
      </c>
      <c r="F42" s="122">
        <v>3</v>
      </c>
      <c r="G42" s="123">
        <v>24</v>
      </c>
      <c r="H42" s="122"/>
      <c r="I42" s="123"/>
      <c r="J42" s="122"/>
      <c r="K42" s="123">
        <v>1</v>
      </c>
      <c r="L42" s="89">
        <f t="shared" si="2"/>
        <v>3</v>
      </c>
      <c r="M42" s="90">
        <f t="shared" si="3"/>
        <v>25</v>
      </c>
    </row>
    <row r="43" spans="1:13" ht="12.75" customHeight="1">
      <c r="A43" s="44" t="s">
        <v>121</v>
      </c>
      <c r="B43" s="79" t="s">
        <v>122</v>
      </c>
      <c r="C43" s="120"/>
      <c r="D43" s="121"/>
      <c r="E43" s="122"/>
      <c r="F43" s="122"/>
      <c r="G43" s="123"/>
      <c r="H43" s="122"/>
      <c r="I43" s="123"/>
      <c r="J43" s="122"/>
      <c r="K43" s="123"/>
      <c r="L43" s="89">
        <f t="shared" si="2"/>
        <v>0</v>
      </c>
      <c r="M43" s="90">
        <f t="shared" si="3"/>
        <v>0</v>
      </c>
    </row>
    <row r="44" spans="1:13" ht="12.75" customHeight="1">
      <c r="A44" s="44" t="s">
        <v>123</v>
      </c>
      <c r="B44" s="78" t="s">
        <v>124</v>
      </c>
      <c r="C44" s="120"/>
      <c r="D44" s="121"/>
      <c r="E44" s="122"/>
      <c r="F44" s="122"/>
      <c r="G44" s="123"/>
      <c r="H44" s="122"/>
      <c r="I44" s="123"/>
      <c r="J44" s="122"/>
      <c r="K44" s="123"/>
      <c r="L44" s="89">
        <f t="shared" si="2"/>
        <v>0</v>
      </c>
      <c r="M44" s="90">
        <f t="shared" si="3"/>
        <v>0</v>
      </c>
    </row>
    <row r="45" spans="1:13" ht="12.75" customHeight="1">
      <c r="A45" s="44" t="s">
        <v>335</v>
      </c>
      <c r="B45" s="78" t="s">
        <v>125</v>
      </c>
      <c r="C45" s="120"/>
      <c r="D45" s="121"/>
      <c r="E45" s="122"/>
      <c r="F45" s="122"/>
      <c r="G45" s="123"/>
      <c r="H45" s="122"/>
      <c r="I45" s="123"/>
      <c r="J45" s="122"/>
      <c r="K45" s="123"/>
      <c r="L45" s="89">
        <f t="shared" si="2"/>
        <v>0</v>
      </c>
      <c r="M45" s="90">
        <f t="shared" si="3"/>
        <v>0</v>
      </c>
    </row>
    <row r="46" spans="1:13" ht="12.75" customHeight="1">
      <c r="A46" s="44" t="s">
        <v>336</v>
      </c>
      <c r="B46" s="80" t="s">
        <v>126</v>
      </c>
      <c r="C46" s="120"/>
      <c r="D46" s="121"/>
      <c r="E46" s="122"/>
      <c r="F46" s="122"/>
      <c r="G46" s="123"/>
      <c r="H46" s="122"/>
      <c r="I46" s="123"/>
      <c r="J46" s="122"/>
      <c r="K46" s="123"/>
      <c r="L46" s="89">
        <f t="shared" si="2"/>
        <v>0</v>
      </c>
      <c r="M46" s="90">
        <f t="shared" si="3"/>
        <v>0</v>
      </c>
    </row>
    <row r="47" spans="1:13" ht="12.75" customHeight="1">
      <c r="A47" s="44" t="s">
        <v>337</v>
      </c>
      <c r="B47" s="80" t="s">
        <v>127</v>
      </c>
      <c r="C47" s="120">
        <v>1</v>
      </c>
      <c r="D47" s="121"/>
      <c r="E47" s="122">
        <v>1</v>
      </c>
      <c r="F47" s="122">
        <v>1</v>
      </c>
      <c r="G47" s="123"/>
      <c r="H47" s="122"/>
      <c r="I47" s="123"/>
      <c r="J47" s="122"/>
      <c r="K47" s="123"/>
      <c r="L47" s="89">
        <f t="shared" si="2"/>
        <v>1</v>
      </c>
      <c r="M47" s="90">
        <f t="shared" si="3"/>
        <v>0</v>
      </c>
    </row>
    <row r="48" spans="1:13" ht="12.75" customHeight="1">
      <c r="A48" s="44" t="s">
        <v>338</v>
      </c>
      <c r="B48" s="80" t="s">
        <v>128</v>
      </c>
      <c r="C48" s="120"/>
      <c r="D48" s="121"/>
      <c r="E48" s="122"/>
      <c r="F48" s="122"/>
      <c r="G48" s="123"/>
      <c r="H48" s="122"/>
      <c r="I48" s="123"/>
      <c r="J48" s="122"/>
      <c r="K48" s="123"/>
      <c r="L48" s="89">
        <f t="shared" si="2"/>
        <v>0</v>
      </c>
      <c r="M48" s="90">
        <f t="shared" si="3"/>
        <v>0</v>
      </c>
    </row>
    <row r="49" spans="1:13" ht="12.75" customHeight="1">
      <c r="A49" s="44" t="s">
        <v>129</v>
      </c>
      <c r="B49" s="81" t="s">
        <v>130</v>
      </c>
      <c r="C49" s="120">
        <v>4</v>
      </c>
      <c r="D49" s="121">
        <v>5</v>
      </c>
      <c r="E49" s="122">
        <v>9</v>
      </c>
      <c r="F49" s="122">
        <v>2</v>
      </c>
      <c r="G49" s="123">
        <v>5</v>
      </c>
      <c r="H49" s="122"/>
      <c r="I49" s="123"/>
      <c r="J49" s="122"/>
      <c r="K49" s="123">
        <v>1</v>
      </c>
      <c r="L49" s="89">
        <f t="shared" si="2"/>
        <v>2</v>
      </c>
      <c r="M49" s="90">
        <f t="shared" si="3"/>
        <v>6</v>
      </c>
    </row>
    <row r="50" spans="1:13" ht="12.75" customHeight="1">
      <c r="A50" s="44" t="s">
        <v>131</v>
      </c>
      <c r="B50" s="81" t="s">
        <v>132</v>
      </c>
      <c r="C50" s="126"/>
      <c r="D50" s="127"/>
      <c r="E50" s="122"/>
      <c r="F50" s="122"/>
      <c r="G50" s="123"/>
      <c r="H50" s="122"/>
      <c r="I50" s="123"/>
      <c r="J50" s="122"/>
      <c r="K50" s="123"/>
      <c r="L50" s="89">
        <f t="shared" si="2"/>
        <v>0</v>
      </c>
      <c r="M50" s="90">
        <f t="shared" si="3"/>
        <v>0</v>
      </c>
    </row>
    <row r="51" spans="1:13" ht="12.75" customHeight="1">
      <c r="A51" s="44" t="s">
        <v>133</v>
      </c>
      <c r="B51" s="80" t="s">
        <v>134</v>
      </c>
      <c r="C51" s="126"/>
      <c r="D51" s="128"/>
      <c r="E51" s="122"/>
      <c r="F51" s="122"/>
      <c r="G51" s="123"/>
      <c r="H51" s="122"/>
      <c r="I51" s="123"/>
      <c r="J51" s="122"/>
      <c r="K51" s="124"/>
      <c r="L51" s="89">
        <f t="shared" si="2"/>
        <v>0</v>
      </c>
      <c r="M51" s="90">
        <f t="shared" si="3"/>
        <v>0</v>
      </c>
    </row>
    <row r="52" spans="1:13" ht="12.75" customHeight="1">
      <c r="A52" s="44" t="s">
        <v>339</v>
      </c>
      <c r="B52" s="80" t="s">
        <v>135</v>
      </c>
      <c r="C52" s="126"/>
      <c r="D52" s="128"/>
      <c r="E52" s="129"/>
      <c r="F52" s="122"/>
      <c r="G52" s="123"/>
      <c r="H52" s="122"/>
      <c r="I52" s="123"/>
      <c r="J52" s="122"/>
      <c r="K52" s="124"/>
      <c r="L52" s="89">
        <f t="shared" si="2"/>
        <v>0</v>
      </c>
      <c r="M52" s="90">
        <f t="shared" si="3"/>
        <v>0</v>
      </c>
    </row>
    <row r="53" spans="1:13" ht="12.75" customHeight="1">
      <c r="A53" s="44" t="s">
        <v>340</v>
      </c>
      <c r="B53" s="80" t="s">
        <v>136</v>
      </c>
      <c r="C53" s="126"/>
      <c r="D53" s="128"/>
      <c r="E53" s="122"/>
      <c r="F53" s="122"/>
      <c r="G53" s="123"/>
      <c r="H53" s="122"/>
      <c r="I53" s="123"/>
      <c r="J53" s="122"/>
      <c r="K53" s="124"/>
      <c r="L53" s="89">
        <f t="shared" si="2"/>
        <v>0</v>
      </c>
      <c r="M53" s="90">
        <f t="shared" si="3"/>
        <v>0</v>
      </c>
    </row>
    <row r="54" spans="1:13" ht="12.75" customHeight="1">
      <c r="A54" s="44" t="s">
        <v>341</v>
      </c>
      <c r="B54" s="80" t="s">
        <v>137</v>
      </c>
      <c r="C54" s="126">
        <v>1</v>
      </c>
      <c r="D54" s="128">
        <v>1</v>
      </c>
      <c r="E54" s="122">
        <v>3</v>
      </c>
      <c r="F54" s="122">
        <v>1</v>
      </c>
      <c r="G54" s="123">
        <v>1</v>
      </c>
      <c r="H54" s="122"/>
      <c r="I54" s="123"/>
      <c r="J54" s="122"/>
      <c r="K54" s="124"/>
      <c r="L54" s="89">
        <f t="shared" si="2"/>
        <v>1</v>
      </c>
      <c r="M54" s="90">
        <f t="shared" si="3"/>
        <v>1</v>
      </c>
    </row>
    <row r="55" spans="1:13" ht="12.75" customHeight="1">
      <c r="A55" s="44" t="s">
        <v>342</v>
      </c>
      <c r="B55" s="80" t="s">
        <v>138</v>
      </c>
      <c r="C55" s="126"/>
      <c r="D55" s="128"/>
      <c r="E55" s="122"/>
      <c r="F55" s="122"/>
      <c r="G55" s="123"/>
      <c r="H55" s="122"/>
      <c r="I55" s="123"/>
      <c r="J55" s="122"/>
      <c r="K55" s="124"/>
      <c r="L55" s="89">
        <f t="shared" si="2"/>
        <v>0</v>
      </c>
      <c r="M55" s="90">
        <f t="shared" si="3"/>
        <v>0</v>
      </c>
    </row>
    <row r="56" spans="1:13" ht="12.75" customHeight="1">
      <c r="A56" s="44" t="s">
        <v>139</v>
      </c>
      <c r="B56" s="80" t="s">
        <v>140</v>
      </c>
      <c r="C56" s="126">
        <v>1</v>
      </c>
      <c r="D56" s="128">
        <v>6</v>
      </c>
      <c r="E56" s="122">
        <v>8</v>
      </c>
      <c r="F56" s="122">
        <v>1</v>
      </c>
      <c r="G56" s="123">
        <v>6</v>
      </c>
      <c r="H56" s="122"/>
      <c r="I56" s="123"/>
      <c r="J56" s="122"/>
      <c r="K56" s="124"/>
      <c r="L56" s="89">
        <f t="shared" si="2"/>
        <v>1</v>
      </c>
      <c r="M56" s="90">
        <f t="shared" si="3"/>
        <v>6</v>
      </c>
    </row>
    <row r="57" spans="1:13" ht="12.75" customHeight="1">
      <c r="A57" s="44" t="s">
        <v>141</v>
      </c>
      <c r="B57" s="80" t="s">
        <v>142</v>
      </c>
      <c r="C57" s="126"/>
      <c r="D57" s="128"/>
      <c r="E57" s="122"/>
      <c r="F57" s="122"/>
      <c r="G57" s="123"/>
      <c r="H57" s="122"/>
      <c r="I57" s="123"/>
      <c r="J57" s="122"/>
      <c r="K57" s="124"/>
      <c r="L57" s="89">
        <f t="shared" si="2"/>
        <v>0</v>
      </c>
      <c r="M57" s="90">
        <f t="shared" si="3"/>
        <v>0</v>
      </c>
    </row>
    <row r="58" spans="1:13" ht="12.75" customHeight="1">
      <c r="A58" s="44" t="s">
        <v>143</v>
      </c>
      <c r="B58" s="80" t="s">
        <v>144</v>
      </c>
      <c r="C58" s="126"/>
      <c r="D58" s="128"/>
      <c r="E58" s="122"/>
      <c r="F58" s="122"/>
      <c r="G58" s="123"/>
      <c r="H58" s="122"/>
      <c r="I58" s="123"/>
      <c r="J58" s="122"/>
      <c r="K58" s="124"/>
      <c r="L58" s="89">
        <f t="shared" si="2"/>
        <v>0</v>
      </c>
      <c r="M58" s="90">
        <f t="shared" si="3"/>
        <v>0</v>
      </c>
    </row>
    <row r="59" spans="1:13" ht="12.75" customHeight="1">
      <c r="A59" s="44" t="s">
        <v>343</v>
      </c>
      <c r="B59" s="80" t="s">
        <v>145</v>
      </c>
      <c r="C59" s="126">
        <v>1</v>
      </c>
      <c r="D59" s="128"/>
      <c r="E59" s="122">
        <v>2</v>
      </c>
      <c r="F59" s="122">
        <v>1</v>
      </c>
      <c r="G59" s="123"/>
      <c r="H59" s="122"/>
      <c r="I59" s="123"/>
      <c r="J59" s="122"/>
      <c r="K59" s="124"/>
      <c r="L59" s="89">
        <f t="shared" si="2"/>
        <v>1</v>
      </c>
      <c r="M59" s="90">
        <f t="shared" si="3"/>
        <v>0</v>
      </c>
    </row>
    <row r="60" spans="1:13" ht="12.75" customHeight="1">
      <c r="A60" s="44" t="s">
        <v>344</v>
      </c>
      <c r="B60" s="80" t="s">
        <v>146</v>
      </c>
      <c r="C60" s="126"/>
      <c r="D60" s="128"/>
      <c r="E60" s="122"/>
      <c r="F60" s="122"/>
      <c r="G60" s="123"/>
      <c r="H60" s="122"/>
      <c r="I60" s="123"/>
      <c r="J60" s="122"/>
      <c r="K60" s="124"/>
      <c r="L60" s="89">
        <f t="shared" si="2"/>
        <v>0</v>
      </c>
      <c r="M60" s="90">
        <f t="shared" si="3"/>
        <v>0</v>
      </c>
    </row>
    <row r="61" spans="1:13" ht="12.75" customHeight="1">
      <c r="A61" s="44" t="s">
        <v>345</v>
      </c>
      <c r="B61" s="80" t="s">
        <v>147</v>
      </c>
      <c r="C61" s="126"/>
      <c r="D61" s="128"/>
      <c r="E61" s="122">
        <v>1</v>
      </c>
      <c r="F61" s="122"/>
      <c r="G61" s="123"/>
      <c r="H61" s="122"/>
      <c r="I61" s="123"/>
      <c r="J61" s="122"/>
      <c r="K61" s="124"/>
      <c r="L61" s="89">
        <f t="shared" si="2"/>
        <v>0</v>
      </c>
      <c r="M61" s="90">
        <f t="shared" si="3"/>
        <v>0</v>
      </c>
    </row>
    <row r="62" spans="1:13" ht="12.75" customHeight="1">
      <c r="A62" s="44" t="s">
        <v>346</v>
      </c>
      <c r="B62" s="80" t="s">
        <v>148</v>
      </c>
      <c r="C62" s="126"/>
      <c r="D62" s="128"/>
      <c r="E62" s="122"/>
      <c r="F62" s="122"/>
      <c r="G62" s="123"/>
      <c r="H62" s="122"/>
      <c r="I62" s="123"/>
      <c r="J62" s="122"/>
      <c r="K62" s="124"/>
      <c r="L62" s="89">
        <f t="shared" si="2"/>
        <v>0</v>
      </c>
      <c r="M62" s="90">
        <f t="shared" si="3"/>
        <v>0</v>
      </c>
    </row>
    <row r="63" spans="1:13" ht="12.75" customHeight="1">
      <c r="A63" s="44" t="s">
        <v>149</v>
      </c>
      <c r="B63" s="80" t="s">
        <v>150</v>
      </c>
      <c r="C63" s="126">
        <v>16</v>
      </c>
      <c r="D63" s="128">
        <v>60</v>
      </c>
      <c r="E63" s="122">
        <v>107</v>
      </c>
      <c r="F63" s="122">
        <v>16</v>
      </c>
      <c r="G63" s="123">
        <v>49</v>
      </c>
      <c r="H63" s="122"/>
      <c r="I63" s="123">
        <v>1</v>
      </c>
      <c r="J63" s="122"/>
      <c r="K63" s="124">
        <v>10</v>
      </c>
      <c r="L63" s="89">
        <f t="shared" si="2"/>
        <v>16</v>
      </c>
      <c r="M63" s="90">
        <f t="shared" si="3"/>
        <v>60</v>
      </c>
    </row>
    <row r="64" spans="1:13" ht="12.75" customHeight="1">
      <c r="A64" s="44" t="s">
        <v>151</v>
      </c>
      <c r="B64" s="80" t="s">
        <v>152</v>
      </c>
      <c r="C64" s="126"/>
      <c r="D64" s="128">
        <v>1</v>
      </c>
      <c r="E64" s="122">
        <v>1</v>
      </c>
      <c r="F64" s="122"/>
      <c r="G64" s="123"/>
      <c r="H64" s="122"/>
      <c r="I64" s="123"/>
      <c r="J64" s="122"/>
      <c r="K64" s="124"/>
      <c r="L64" s="89">
        <f t="shared" si="2"/>
        <v>0</v>
      </c>
      <c r="M64" s="90">
        <f t="shared" si="3"/>
        <v>0</v>
      </c>
    </row>
    <row r="65" spans="1:13" ht="12.75" customHeight="1">
      <c r="A65" s="44" t="s">
        <v>153</v>
      </c>
      <c r="B65" s="80" t="s">
        <v>154</v>
      </c>
      <c r="C65" s="126">
        <v>1</v>
      </c>
      <c r="D65" s="128">
        <v>1</v>
      </c>
      <c r="E65" s="122">
        <v>2</v>
      </c>
      <c r="F65" s="122">
        <v>1</v>
      </c>
      <c r="G65" s="123">
        <v>1</v>
      </c>
      <c r="H65" s="122"/>
      <c r="I65" s="123"/>
      <c r="J65" s="122"/>
      <c r="K65" s="124"/>
      <c r="L65" s="89">
        <f t="shared" si="2"/>
        <v>1</v>
      </c>
      <c r="M65" s="90">
        <f t="shared" si="3"/>
        <v>1</v>
      </c>
    </row>
    <row r="66" spans="1:13" ht="12.75" customHeight="1">
      <c r="A66" s="44" t="s">
        <v>155</v>
      </c>
      <c r="B66" s="80" t="s">
        <v>156</v>
      </c>
      <c r="C66" s="126">
        <v>1</v>
      </c>
      <c r="D66" s="128">
        <v>5</v>
      </c>
      <c r="E66" s="122">
        <v>9</v>
      </c>
      <c r="F66" s="122">
        <v>2</v>
      </c>
      <c r="G66" s="123">
        <v>6</v>
      </c>
      <c r="H66" s="122"/>
      <c r="I66" s="123"/>
      <c r="J66" s="122"/>
      <c r="K66" s="124"/>
      <c r="L66" s="89">
        <f t="shared" si="2"/>
        <v>2</v>
      </c>
      <c r="M66" s="90">
        <f t="shared" si="3"/>
        <v>6</v>
      </c>
    </row>
    <row r="67" spans="1:13" ht="12.75" customHeight="1">
      <c r="A67" s="44" t="s">
        <v>369</v>
      </c>
      <c r="B67" s="80" t="s">
        <v>368</v>
      </c>
      <c r="C67" s="126">
        <v>1</v>
      </c>
      <c r="D67" s="128"/>
      <c r="E67" s="122">
        <v>2</v>
      </c>
      <c r="F67" s="122">
        <v>1</v>
      </c>
      <c r="G67" s="123">
        <v>1</v>
      </c>
      <c r="H67" s="122"/>
      <c r="I67" s="123"/>
      <c r="J67" s="122"/>
      <c r="K67" s="124"/>
      <c r="L67" s="89">
        <f>F67+H67+J67</f>
        <v>1</v>
      </c>
      <c r="M67" s="90">
        <f>G67+I67+K67</f>
        <v>1</v>
      </c>
    </row>
    <row r="68" spans="1:13" ht="12.75" customHeight="1">
      <c r="A68" s="44" t="s">
        <v>157</v>
      </c>
      <c r="B68" s="80" t="s">
        <v>158</v>
      </c>
      <c r="C68" s="126">
        <v>33</v>
      </c>
      <c r="D68" s="128">
        <v>179</v>
      </c>
      <c r="E68" s="122">
        <v>219</v>
      </c>
      <c r="F68" s="122">
        <v>30</v>
      </c>
      <c r="G68" s="123">
        <v>158</v>
      </c>
      <c r="H68" s="122"/>
      <c r="I68" s="123"/>
      <c r="J68" s="122"/>
      <c r="K68" s="124">
        <v>14</v>
      </c>
      <c r="L68" s="89">
        <f t="shared" si="2"/>
        <v>30</v>
      </c>
      <c r="M68" s="90">
        <f t="shared" si="3"/>
        <v>172</v>
      </c>
    </row>
    <row r="69" spans="1:13" ht="12.75" customHeight="1">
      <c r="A69" s="44" t="s">
        <v>159</v>
      </c>
      <c r="B69" s="80" t="s">
        <v>160</v>
      </c>
      <c r="C69" s="126">
        <v>660</v>
      </c>
      <c r="D69" s="128">
        <v>2414</v>
      </c>
      <c r="E69" s="122">
        <v>3130</v>
      </c>
      <c r="F69" s="122">
        <v>632</v>
      </c>
      <c r="G69" s="123">
        <v>2064</v>
      </c>
      <c r="H69" s="122">
        <v>4</v>
      </c>
      <c r="I69" s="123">
        <v>11</v>
      </c>
      <c r="J69" s="122">
        <v>11</v>
      </c>
      <c r="K69" s="124">
        <v>309</v>
      </c>
      <c r="L69" s="89">
        <f t="shared" si="2"/>
        <v>647</v>
      </c>
      <c r="M69" s="90">
        <f t="shared" si="3"/>
        <v>2384</v>
      </c>
    </row>
    <row r="70" spans="1:13" ht="12.75" customHeight="1">
      <c r="A70" s="44" t="s">
        <v>161</v>
      </c>
      <c r="B70" s="80" t="s">
        <v>162</v>
      </c>
      <c r="C70" s="126"/>
      <c r="D70" s="128">
        <v>2</v>
      </c>
      <c r="E70" s="122">
        <v>2</v>
      </c>
      <c r="F70" s="122"/>
      <c r="G70" s="123">
        <v>2</v>
      </c>
      <c r="H70" s="122"/>
      <c r="I70" s="123"/>
      <c r="J70" s="122"/>
      <c r="K70" s="124"/>
      <c r="L70" s="89">
        <f t="shared" si="2"/>
        <v>0</v>
      </c>
      <c r="M70" s="90">
        <f t="shared" si="3"/>
        <v>2</v>
      </c>
    </row>
    <row r="71" spans="1:13" ht="12.75" customHeight="1">
      <c r="A71" s="44" t="s">
        <v>306</v>
      </c>
      <c r="B71" s="80" t="s">
        <v>163</v>
      </c>
      <c r="C71" s="126">
        <v>1</v>
      </c>
      <c r="D71" s="128">
        <v>8</v>
      </c>
      <c r="E71" s="122">
        <v>15</v>
      </c>
      <c r="F71" s="122"/>
      <c r="G71" s="123">
        <v>6</v>
      </c>
      <c r="H71" s="122"/>
      <c r="I71" s="123">
        <v>1</v>
      </c>
      <c r="J71" s="122"/>
      <c r="K71" s="124">
        <v>1</v>
      </c>
      <c r="L71" s="89">
        <f t="shared" si="2"/>
        <v>0</v>
      </c>
      <c r="M71" s="90">
        <f t="shared" si="3"/>
        <v>8</v>
      </c>
    </row>
    <row r="72" spans="1:13" ht="12.75" customHeight="1">
      <c r="A72" s="44" t="s">
        <v>307</v>
      </c>
      <c r="B72" s="80" t="s">
        <v>164</v>
      </c>
      <c r="C72" s="126"/>
      <c r="D72" s="128">
        <v>1</v>
      </c>
      <c r="E72" s="122">
        <v>1</v>
      </c>
      <c r="F72" s="122"/>
      <c r="G72" s="123">
        <v>1</v>
      </c>
      <c r="H72" s="122"/>
      <c r="I72" s="123"/>
      <c r="J72" s="122"/>
      <c r="K72" s="124"/>
      <c r="L72" s="89">
        <f t="shared" si="2"/>
        <v>0</v>
      </c>
      <c r="M72" s="90">
        <f t="shared" si="3"/>
        <v>1</v>
      </c>
    </row>
    <row r="73" spans="1:13" ht="12.75" customHeight="1">
      <c r="A73" s="44" t="s">
        <v>165</v>
      </c>
      <c r="B73" s="80" t="s">
        <v>166</v>
      </c>
      <c r="C73" s="126">
        <v>15</v>
      </c>
      <c r="D73" s="128">
        <v>6</v>
      </c>
      <c r="E73" s="122">
        <v>25</v>
      </c>
      <c r="F73" s="122">
        <v>10</v>
      </c>
      <c r="G73" s="123">
        <v>6</v>
      </c>
      <c r="H73" s="122"/>
      <c r="I73" s="123"/>
      <c r="J73" s="122"/>
      <c r="K73" s="124"/>
      <c r="L73" s="89">
        <f t="shared" si="2"/>
        <v>10</v>
      </c>
      <c r="M73" s="90">
        <f t="shared" si="3"/>
        <v>6</v>
      </c>
    </row>
    <row r="74" spans="1:13" ht="12.75" customHeight="1">
      <c r="A74" s="44" t="s">
        <v>167</v>
      </c>
      <c r="B74" s="80" t="s">
        <v>168</v>
      </c>
      <c r="C74" s="126">
        <v>141</v>
      </c>
      <c r="D74" s="128">
        <v>294</v>
      </c>
      <c r="E74" s="122">
        <v>465</v>
      </c>
      <c r="F74" s="122">
        <v>133</v>
      </c>
      <c r="G74" s="123">
        <v>258</v>
      </c>
      <c r="H74" s="122">
        <v>1</v>
      </c>
      <c r="I74" s="123">
        <v>2</v>
      </c>
      <c r="J74" s="122">
        <v>3</v>
      </c>
      <c r="K74" s="124">
        <v>37</v>
      </c>
      <c r="L74" s="89">
        <f t="shared" si="2"/>
        <v>137</v>
      </c>
      <c r="M74" s="90">
        <f t="shared" si="3"/>
        <v>297</v>
      </c>
    </row>
    <row r="75" spans="1:13" ht="12.75" customHeight="1">
      <c r="A75" s="44" t="s">
        <v>169</v>
      </c>
      <c r="B75" s="80" t="s">
        <v>170</v>
      </c>
      <c r="C75" s="126"/>
      <c r="D75" s="128"/>
      <c r="E75" s="122"/>
      <c r="F75" s="122"/>
      <c r="G75" s="123"/>
      <c r="H75" s="122"/>
      <c r="I75" s="123"/>
      <c r="J75" s="122"/>
      <c r="K75" s="124"/>
      <c r="L75" s="89">
        <f t="shared" si="2"/>
        <v>0</v>
      </c>
      <c r="M75" s="90">
        <f t="shared" si="3"/>
        <v>0</v>
      </c>
    </row>
    <row r="76" spans="1:13" ht="12.75" customHeight="1">
      <c r="A76" s="44" t="s">
        <v>171</v>
      </c>
      <c r="B76" s="80" t="s">
        <v>172</v>
      </c>
      <c r="C76" s="126">
        <v>35</v>
      </c>
      <c r="D76" s="128">
        <v>24</v>
      </c>
      <c r="E76" s="122">
        <v>60</v>
      </c>
      <c r="F76" s="122">
        <v>33</v>
      </c>
      <c r="G76" s="123">
        <v>20</v>
      </c>
      <c r="H76" s="122"/>
      <c r="I76" s="123"/>
      <c r="J76" s="122"/>
      <c r="K76" s="124">
        <v>2</v>
      </c>
      <c r="L76" s="89">
        <f t="shared" si="2"/>
        <v>33</v>
      </c>
      <c r="M76" s="90">
        <f t="shared" si="3"/>
        <v>22</v>
      </c>
    </row>
    <row r="77" spans="1:13" ht="12.75" customHeight="1">
      <c r="A77" s="44" t="s">
        <v>173</v>
      </c>
      <c r="B77" s="80" t="s">
        <v>174</v>
      </c>
      <c r="C77" s="126">
        <v>77</v>
      </c>
      <c r="D77" s="128">
        <v>119</v>
      </c>
      <c r="E77" s="122">
        <v>208</v>
      </c>
      <c r="F77" s="122">
        <v>71</v>
      </c>
      <c r="G77" s="123">
        <v>89</v>
      </c>
      <c r="H77" s="122">
        <v>2</v>
      </c>
      <c r="I77" s="123">
        <v>3</v>
      </c>
      <c r="J77" s="122">
        <v>3</v>
      </c>
      <c r="K77" s="124">
        <v>22</v>
      </c>
      <c r="L77" s="89">
        <f t="shared" si="2"/>
        <v>76</v>
      </c>
      <c r="M77" s="90">
        <f t="shared" si="3"/>
        <v>114</v>
      </c>
    </row>
    <row r="78" spans="1:13" ht="12.75" customHeight="1">
      <c r="A78" s="44" t="s">
        <v>175</v>
      </c>
      <c r="B78" s="80" t="s">
        <v>176</v>
      </c>
      <c r="C78" s="126"/>
      <c r="D78" s="128"/>
      <c r="E78" s="122"/>
      <c r="F78" s="122"/>
      <c r="G78" s="123"/>
      <c r="H78" s="122"/>
      <c r="I78" s="123"/>
      <c r="J78" s="122"/>
      <c r="K78" s="124"/>
      <c r="L78" s="89">
        <f t="shared" si="2"/>
        <v>0</v>
      </c>
      <c r="M78" s="90">
        <f t="shared" si="3"/>
        <v>0</v>
      </c>
    </row>
    <row r="79" spans="1:13" ht="12.75" customHeight="1">
      <c r="A79" s="44" t="s">
        <v>177</v>
      </c>
      <c r="B79" s="80" t="s">
        <v>178</v>
      </c>
      <c r="C79" s="126">
        <v>7</v>
      </c>
      <c r="D79" s="128">
        <v>34</v>
      </c>
      <c r="E79" s="122">
        <v>42</v>
      </c>
      <c r="F79" s="122">
        <v>7</v>
      </c>
      <c r="G79" s="123">
        <v>34</v>
      </c>
      <c r="H79" s="122"/>
      <c r="I79" s="123"/>
      <c r="J79" s="122"/>
      <c r="K79" s="124"/>
      <c r="L79" s="89">
        <f t="shared" si="2"/>
        <v>7</v>
      </c>
      <c r="M79" s="90">
        <f t="shared" si="3"/>
        <v>34</v>
      </c>
    </row>
    <row r="80" spans="1:13" ht="12.75" customHeight="1">
      <c r="A80" s="44" t="s">
        <v>179</v>
      </c>
      <c r="B80" s="80" t="s">
        <v>180</v>
      </c>
      <c r="C80" s="126">
        <v>53</v>
      </c>
      <c r="D80" s="128">
        <v>289</v>
      </c>
      <c r="E80" s="122">
        <v>358</v>
      </c>
      <c r="F80" s="122">
        <v>46</v>
      </c>
      <c r="G80" s="123">
        <v>224</v>
      </c>
      <c r="H80" s="122">
        <v>4</v>
      </c>
      <c r="I80" s="123">
        <v>13</v>
      </c>
      <c r="J80" s="122">
        <v>3</v>
      </c>
      <c r="K80" s="124">
        <v>43</v>
      </c>
      <c r="L80" s="89">
        <f t="shared" si="2"/>
        <v>53</v>
      </c>
      <c r="M80" s="90">
        <f t="shared" si="3"/>
        <v>280</v>
      </c>
    </row>
    <row r="81" spans="1:13" ht="12.75" customHeight="1">
      <c r="A81" s="44" t="s">
        <v>181</v>
      </c>
      <c r="B81" s="80" t="s">
        <v>182</v>
      </c>
      <c r="C81" s="126"/>
      <c r="D81" s="128"/>
      <c r="E81" s="122"/>
      <c r="F81" s="122"/>
      <c r="G81" s="123"/>
      <c r="H81" s="122"/>
      <c r="I81" s="123"/>
      <c r="J81" s="122"/>
      <c r="K81" s="124"/>
      <c r="L81" s="89">
        <f t="shared" si="2"/>
        <v>0</v>
      </c>
      <c r="M81" s="90">
        <f t="shared" si="3"/>
        <v>0</v>
      </c>
    </row>
    <row r="82" spans="1:13" ht="12.75" customHeight="1">
      <c r="A82" s="44" t="s">
        <v>304</v>
      </c>
      <c r="B82" s="80" t="s">
        <v>183</v>
      </c>
      <c r="C82" s="126"/>
      <c r="D82" s="128"/>
      <c r="E82" s="122"/>
      <c r="F82" s="122"/>
      <c r="G82" s="123"/>
      <c r="H82" s="122"/>
      <c r="I82" s="123"/>
      <c r="J82" s="122"/>
      <c r="K82" s="124"/>
      <c r="L82" s="89">
        <f t="shared" si="2"/>
        <v>0</v>
      </c>
      <c r="M82" s="90">
        <f t="shared" si="3"/>
        <v>0</v>
      </c>
    </row>
    <row r="83" spans="1:13" ht="12.75" customHeight="1">
      <c r="A83" s="44" t="s">
        <v>305</v>
      </c>
      <c r="B83" s="80" t="s">
        <v>184</v>
      </c>
      <c r="C83" s="126"/>
      <c r="D83" s="128"/>
      <c r="E83" s="122"/>
      <c r="F83" s="122"/>
      <c r="G83" s="123"/>
      <c r="H83" s="122"/>
      <c r="I83" s="123"/>
      <c r="J83" s="122"/>
      <c r="K83" s="124"/>
      <c r="L83" s="89">
        <f t="shared" si="2"/>
        <v>0</v>
      </c>
      <c r="M83" s="90">
        <f t="shared" si="3"/>
        <v>0</v>
      </c>
    </row>
    <row r="84" spans="1:13" ht="12.75" customHeight="1">
      <c r="A84" s="44" t="s">
        <v>185</v>
      </c>
      <c r="B84" s="80" t="s">
        <v>186</v>
      </c>
      <c r="C84" s="126"/>
      <c r="D84" s="128"/>
      <c r="E84" s="122"/>
      <c r="F84" s="122"/>
      <c r="G84" s="123"/>
      <c r="H84" s="122"/>
      <c r="I84" s="123"/>
      <c r="J84" s="122"/>
      <c r="K84" s="124"/>
      <c r="L84" s="89">
        <f t="shared" si="2"/>
        <v>0</v>
      </c>
      <c r="M84" s="90">
        <f t="shared" si="3"/>
        <v>0</v>
      </c>
    </row>
    <row r="85" spans="1:13" ht="12.75" customHeight="1">
      <c r="A85" s="44" t="s">
        <v>187</v>
      </c>
      <c r="B85" s="80" t="s">
        <v>188</v>
      </c>
      <c r="C85" s="126"/>
      <c r="D85" s="128"/>
      <c r="E85" s="122"/>
      <c r="F85" s="122"/>
      <c r="G85" s="123"/>
      <c r="H85" s="122"/>
      <c r="I85" s="123"/>
      <c r="J85" s="122"/>
      <c r="K85" s="124"/>
      <c r="L85" s="89">
        <f t="shared" si="2"/>
        <v>0</v>
      </c>
      <c r="M85" s="90">
        <f t="shared" si="3"/>
        <v>0</v>
      </c>
    </row>
    <row r="86" spans="1:13" ht="12.75" customHeight="1">
      <c r="A86" s="44" t="s">
        <v>189</v>
      </c>
      <c r="B86" s="80" t="s">
        <v>190</v>
      </c>
      <c r="C86" s="126"/>
      <c r="D86" s="128">
        <v>1</v>
      </c>
      <c r="E86" s="122">
        <v>1</v>
      </c>
      <c r="F86" s="122"/>
      <c r="G86" s="123"/>
      <c r="H86" s="122"/>
      <c r="I86" s="123"/>
      <c r="J86" s="122"/>
      <c r="K86" s="124"/>
      <c r="L86" s="89">
        <f t="shared" si="2"/>
        <v>0</v>
      </c>
      <c r="M86" s="90">
        <f t="shared" si="3"/>
        <v>0</v>
      </c>
    </row>
    <row r="87" spans="1:13" ht="12.75" customHeight="1">
      <c r="A87" s="44" t="s">
        <v>191</v>
      </c>
      <c r="B87" s="80" t="s">
        <v>192</v>
      </c>
      <c r="C87" s="126"/>
      <c r="D87" s="128"/>
      <c r="E87" s="122">
        <v>1</v>
      </c>
      <c r="F87" s="122"/>
      <c r="G87" s="123"/>
      <c r="H87" s="122"/>
      <c r="I87" s="123"/>
      <c r="J87" s="122"/>
      <c r="K87" s="124"/>
      <c r="L87" s="89">
        <f t="shared" si="2"/>
        <v>0</v>
      </c>
      <c r="M87" s="90">
        <f t="shared" si="3"/>
        <v>0</v>
      </c>
    </row>
    <row r="88" spans="1:13" ht="12.75" customHeight="1">
      <c r="A88" s="44" t="s">
        <v>193</v>
      </c>
      <c r="B88" s="80" t="s">
        <v>194</v>
      </c>
      <c r="C88" s="126"/>
      <c r="D88" s="128"/>
      <c r="E88" s="122"/>
      <c r="F88" s="122"/>
      <c r="G88" s="123"/>
      <c r="H88" s="122"/>
      <c r="I88" s="123"/>
      <c r="J88" s="122"/>
      <c r="K88" s="124"/>
      <c r="L88" s="89">
        <f t="shared" si="2"/>
        <v>0</v>
      </c>
      <c r="M88" s="90">
        <f t="shared" si="3"/>
        <v>0</v>
      </c>
    </row>
    <row r="89" spans="1:13" ht="12.75" customHeight="1">
      <c r="A89" s="44" t="s">
        <v>195</v>
      </c>
      <c r="B89" s="80" t="s">
        <v>196</v>
      </c>
      <c r="C89" s="126">
        <v>3</v>
      </c>
      <c r="D89" s="128">
        <v>2</v>
      </c>
      <c r="E89" s="122">
        <v>6</v>
      </c>
      <c r="F89" s="122">
        <v>4</v>
      </c>
      <c r="G89" s="123">
        <v>2</v>
      </c>
      <c r="H89" s="122"/>
      <c r="I89" s="123"/>
      <c r="J89" s="122"/>
      <c r="K89" s="124"/>
      <c r="L89" s="89">
        <f t="shared" si="2"/>
        <v>4</v>
      </c>
      <c r="M89" s="90">
        <f t="shared" si="3"/>
        <v>2</v>
      </c>
    </row>
    <row r="90" spans="1:13" ht="12.75" customHeight="1">
      <c r="A90" s="44" t="s">
        <v>197</v>
      </c>
      <c r="B90" s="80" t="s">
        <v>198</v>
      </c>
      <c r="C90" s="126">
        <v>8</v>
      </c>
      <c r="D90" s="128">
        <v>1</v>
      </c>
      <c r="E90" s="122">
        <v>9</v>
      </c>
      <c r="F90" s="122">
        <v>8</v>
      </c>
      <c r="G90" s="123">
        <v>1</v>
      </c>
      <c r="H90" s="122"/>
      <c r="I90" s="123"/>
      <c r="J90" s="122"/>
      <c r="K90" s="124"/>
      <c r="L90" s="89">
        <f t="shared" si="2"/>
        <v>8</v>
      </c>
      <c r="M90" s="90">
        <f t="shared" si="3"/>
        <v>1</v>
      </c>
    </row>
    <row r="91" spans="1:13" ht="12.75" customHeight="1">
      <c r="A91" s="44" t="s">
        <v>199</v>
      </c>
      <c r="B91" s="80" t="s">
        <v>200</v>
      </c>
      <c r="C91" s="126">
        <v>17</v>
      </c>
      <c r="D91" s="128">
        <v>1</v>
      </c>
      <c r="E91" s="122">
        <v>24</v>
      </c>
      <c r="F91" s="122">
        <v>14</v>
      </c>
      <c r="G91" s="123">
        <v>2</v>
      </c>
      <c r="H91" s="122"/>
      <c r="I91" s="123"/>
      <c r="J91" s="122"/>
      <c r="K91" s="124"/>
      <c r="L91" s="89">
        <f t="shared" si="2"/>
        <v>14</v>
      </c>
      <c r="M91" s="90">
        <f t="shared" si="3"/>
        <v>2</v>
      </c>
    </row>
    <row r="92" spans="1:13" ht="12.75" customHeight="1">
      <c r="A92" s="44" t="s">
        <v>201</v>
      </c>
      <c r="B92" s="80" t="s">
        <v>202</v>
      </c>
      <c r="C92" s="126"/>
      <c r="D92" s="128"/>
      <c r="E92" s="122"/>
      <c r="F92" s="122"/>
      <c r="G92" s="123"/>
      <c r="H92" s="122"/>
      <c r="I92" s="123"/>
      <c r="J92" s="122"/>
      <c r="K92" s="124"/>
      <c r="L92" s="89">
        <f t="shared" si="2"/>
        <v>0</v>
      </c>
      <c r="M92" s="90">
        <f t="shared" si="3"/>
        <v>0</v>
      </c>
    </row>
    <row r="93" spans="1:13" ht="12.75" customHeight="1">
      <c r="A93" s="44" t="s">
        <v>203</v>
      </c>
      <c r="B93" s="80" t="s">
        <v>204</v>
      </c>
      <c r="C93" s="126"/>
      <c r="D93" s="128"/>
      <c r="E93" s="122"/>
      <c r="F93" s="122"/>
      <c r="G93" s="123"/>
      <c r="H93" s="122"/>
      <c r="I93" s="123"/>
      <c r="J93" s="122"/>
      <c r="K93" s="124"/>
      <c r="L93" s="89">
        <f t="shared" si="2"/>
        <v>0</v>
      </c>
      <c r="M93" s="90">
        <f t="shared" si="3"/>
        <v>0</v>
      </c>
    </row>
    <row r="94" spans="1:13" ht="12.75" customHeight="1">
      <c r="A94" s="44" t="s">
        <v>205</v>
      </c>
      <c r="B94" s="80" t="s">
        <v>206</v>
      </c>
      <c r="C94" s="126"/>
      <c r="D94" s="128"/>
      <c r="E94" s="122">
        <v>1</v>
      </c>
      <c r="F94" s="122"/>
      <c r="G94" s="123">
        <v>1</v>
      </c>
      <c r="H94" s="122"/>
      <c r="I94" s="123"/>
      <c r="J94" s="122"/>
      <c r="K94" s="124"/>
      <c r="L94" s="89">
        <f t="shared" si="2"/>
        <v>0</v>
      </c>
      <c r="M94" s="90">
        <f t="shared" si="3"/>
        <v>1</v>
      </c>
    </row>
    <row r="95" spans="1:13" ht="12.75" customHeight="1">
      <c r="A95" s="44" t="s">
        <v>207</v>
      </c>
      <c r="B95" s="80" t="s">
        <v>208</v>
      </c>
      <c r="C95" s="126"/>
      <c r="D95" s="128">
        <v>1</v>
      </c>
      <c r="E95" s="122"/>
      <c r="F95" s="122"/>
      <c r="G95" s="123"/>
      <c r="H95" s="122"/>
      <c r="I95" s="123"/>
      <c r="J95" s="122"/>
      <c r="K95" s="124"/>
      <c r="L95" s="89">
        <f t="shared" si="2"/>
        <v>0</v>
      </c>
      <c r="M95" s="90">
        <f t="shared" si="3"/>
        <v>0</v>
      </c>
    </row>
    <row r="96" spans="1:13" ht="12.75" customHeight="1">
      <c r="A96" s="44" t="s">
        <v>209</v>
      </c>
      <c r="B96" s="80" t="s">
        <v>210</v>
      </c>
      <c r="C96" s="126"/>
      <c r="D96" s="128"/>
      <c r="E96" s="122"/>
      <c r="F96" s="122"/>
      <c r="G96" s="123"/>
      <c r="H96" s="122"/>
      <c r="I96" s="123"/>
      <c r="J96" s="122"/>
      <c r="K96" s="124"/>
      <c r="L96" s="89">
        <f t="shared" si="2"/>
        <v>0</v>
      </c>
      <c r="M96" s="90">
        <f t="shared" si="3"/>
        <v>0</v>
      </c>
    </row>
    <row r="97" spans="1:13" ht="12.75" customHeight="1">
      <c r="A97" s="44" t="s">
        <v>211</v>
      </c>
      <c r="B97" s="80" t="s">
        <v>212</v>
      </c>
      <c r="C97" s="126"/>
      <c r="D97" s="128"/>
      <c r="E97" s="122"/>
      <c r="F97" s="122"/>
      <c r="G97" s="123"/>
      <c r="H97" s="122"/>
      <c r="I97" s="123"/>
      <c r="J97" s="122"/>
      <c r="K97" s="124"/>
      <c r="L97" s="89">
        <f t="shared" si="2"/>
        <v>0</v>
      </c>
      <c r="M97" s="90">
        <f t="shared" si="3"/>
        <v>0</v>
      </c>
    </row>
    <row r="98" spans="1:13" ht="12.75" customHeight="1">
      <c r="A98" s="44" t="s">
        <v>213</v>
      </c>
      <c r="B98" s="80" t="s">
        <v>214</v>
      </c>
      <c r="C98" s="126"/>
      <c r="D98" s="128"/>
      <c r="E98" s="122"/>
      <c r="F98" s="122"/>
      <c r="G98" s="123"/>
      <c r="H98" s="122"/>
      <c r="I98" s="123"/>
      <c r="J98" s="122"/>
      <c r="K98" s="124"/>
      <c r="L98" s="89">
        <f t="shared" si="2"/>
        <v>0</v>
      </c>
      <c r="M98" s="90">
        <f t="shared" si="3"/>
        <v>0</v>
      </c>
    </row>
    <row r="99" spans="1:13" ht="12.75" customHeight="1">
      <c r="A99" s="44" t="s">
        <v>215</v>
      </c>
      <c r="B99" s="80" t="s">
        <v>216</v>
      </c>
      <c r="C99" s="126"/>
      <c r="D99" s="128"/>
      <c r="E99" s="122"/>
      <c r="F99" s="122"/>
      <c r="G99" s="123"/>
      <c r="H99" s="122"/>
      <c r="I99" s="123"/>
      <c r="J99" s="122"/>
      <c r="K99" s="124"/>
      <c r="L99" s="89">
        <f t="shared" si="2"/>
        <v>0</v>
      </c>
      <c r="M99" s="90">
        <f t="shared" si="3"/>
        <v>0</v>
      </c>
    </row>
    <row r="100" spans="1:13" ht="12.75" customHeight="1">
      <c r="A100" s="44" t="s">
        <v>347</v>
      </c>
      <c r="B100" s="80" t="s">
        <v>217</v>
      </c>
      <c r="C100" s="126"/>
      <c r="D100" s="128"/>
      <c r="E100" s="122"/>
      <c r="F100" s="122"/>
      <c r="G100" s="123"/>
      <c r="H100" s="122"/>
      <c r="I100" s="123"/>
      <c r="J100" s="122"/>
      <c r="K100" s="124"/>
      <c r="L100" s="89">
        <f t="shared" si="2"/>
        <v>0</v>
      </c>
      <c r="M100" s="90">
        <f t="shared" si="3"/>
        <v>0</v>
      </c>
    </row>
    <row r="101" spans="1:13" ht="12.75" customHeight="1">
      <c r="A101" s="44" t="s">
        <v>218</v>
      </c>
      <c r="B101" s="80" t="s">
        <v>219</v>
      </c>
      <c r="C101" s="126"/>
      <c r="D101" s="128"/>
      <c r="E101" s="122"/>
      <c r="F101" s="122"/>
      <c r="G101" s="123"/>
      <c r="H101" s="122"/>
      <c r="I101" s="123"/>
      <c r="J101" s="122"/>
      <c r="K101" s="124"/>
      <c r="L101" s="89">
        <f t="shared" si="2"/>
        <v>0</v>
      </c>
      <c r="M101" s="90">
        <f t="shared" si="3"/>
        <v>0</v>
      </c>
    </row>
    <row r="102" spans="1:13" ht="12.75" customHeight="1">
      <c r="A102" s="44" t="s">
        <v>220</v>
      </c>
      <c r="B102" s="80" t="s">
        <v>221</v>
      </c>
      <c r="C102" s="126"/>
      <c r="D102" s="128"/>
      <c r="E102" s="122"/>
      <c r="F102" s="122"/>
      <c r="G102" s="123"/>
      <c r="H102" s="122"/>
      <c r="I102" s="123"/>
      <c r="J102" s="122"/>
      <c r="K102" s="124"/>
      <c r="L102" s="89">
        <f t="shared" si="2"/>
        <v>0</v>
      </c>
      <c r="M102" s="90">
        <f t="shared" si="3"/>
        <v>0</v>
      </c>
    </row>
    <row r="103" spans="1:13" ht="12.75" customHeight="1">
      <c r="A103" s="44" t="s">
        <v>222</v>
      </c>
      <c r="B103" s="80" t="s">
        <v>223</v>
      </c>
      <c r="C103" s="126"/>
      <c r="D103" s="128"/>
      <c r="E103" s="122">
        <v>1</v>
      </c>
      <c r="F103" s="122"/>
      <c r="G103" s="123"/>
      <c r="H103" s="122"/>
      <c r="I103" s="123"/>
      <c r="J103" s="122"/>
      <c r="K103" s="124"/>
      <c r="L103" s="89">
        <f t="shared" si="2"/>
        <v>0</v>
      </c>
      <c r="M103" s="90">
        <f t="shared" si="3"/>
        <v>0</v>
      </c>
    </row>
    <row r="104" spans="1:13" ht="12.75" customHeight="1">
      <c r="A104" s="44" t="s">
        <v>224</v>
      </c>
      <c r="B104" s="80" t="s">
        <v>225</v>
      </c>
      <c r="C104" s="126">
        <v>1</v>
      </c>
      <c r="D104" s="128"/>
      <c r="E104" s="122">
        <v>1</v>
      </c>
      <c r="F104" s="122"/>
      <c r="G104" s="123">
        <v>1</v>
      </c>
      <c r="H104" s="122"/>
      <c r="I104" s="123"/>
      <c r="J104" s="122"/>
      <c r="K104" s="124"/>
      <c r="L104" s="89">
        <f aca="true" t="shared" si="4" ref="L104:L140">F104+H104+J104</f>
        <v>0</v>
      </c>
      <c r="M104" s="90">
        <f aca="true" t="shared" si="5" ref="M104:M140">G104+I104+K104</f>
        <v>1</v>
      </c>
    </row>
    <row r="105" spans="1:13" ht="12.75" customHeight="1">
      <c r="A105" s="44" t="s">
        <v>226</v>
      </c>
      <c r="B105" s="80" t="s">
        <v>227</v>
      </c>
      <c r="C105" s="126">
        <v>1</v>
      </c>
      <c r="D105" s="128">
        <v>2</v>
      </c>
      <c r="E105" s="122">
        <v>4</v>
      </c>
      <c r="F105" s="122">
        <v>1</v>
      </c>
      <c r="G105" s="123">
        <v>1</v>
      </c>
      <c r="H105" s="122">
        <v>1</v>
      </c>
      <c r="I105" s="123"/>
      <c r="J105" s="122"/>
      <c r="K105" s="124"/>
      <c r="L105" s="89">
        <f t="shared" si="4"/>
        <v>2</v>
      </c>
      <c r="M105" s="90">
        <f t="shared" si="5"/>
        <v>1</v>
      </c>
    </row>
    <row r="106" spans="1:13" ht="12.75" customHeight="1">
      <c r="A106" s="44" t="s">
        <v>228</v>
      </c>
      <c r="B106" s="80" t="s">
        <v>229</v>
      </c>
      <c r="C106" s="126">
        <v>1</v>
      </c>
      <c r="D106" s="128"/>
      <c r="E106" s="122">
        <v>1</v>
      </c>
      <c r="F106" s="122">
        <v>1</v>
      </c>
      <c r="G106" s="123"/>
      <c r="H106" s="122"/>
      <c r="I106" s="123"/>
      <c r="J106" s="122"/>
      <c r="K106" s="124"/>
      <c r="L106" s="89">
        <f t="shared" si="4"/>
        <v>1</v>
      </c>
      <c r="M106" s="90">
        <f t="shared" si="5"/>
        <v>0</v>
      </c>
    </row>
    <row r="107" spans="1:13" ht="12.75" customHeight="1">
      <c r="A107" s="44" t="s">
        <v>230</v>
      </c>
      <c r="B107" s="80" t="s">
        <v>231</v>
      </c>
      <c r="C107" s="126"/>
      <c r="D107" s="128">
        <v>1</v>
      </c>
      <c r="E107" s="122">
        <v>1</v>
      </c>
      <c r="F107" s="122"/>
      <c r="G107" s="123">
        <v>1</v>
      </c>
      <c r="H107" s="122"/>
      <c r="I107" s="123"/>
      <c r="J107" s="122"/>
      <c r="K107" s="124"/>
      <c r="L107" s="89">
        <f t="shared" si="4"/>
        <v>0</v>
      </c>
      <c r="M107" s="90">
        <f t="shared" si="5"/>
        <v>1</v>
      </c>
    </row>
    <row r="108" spans="1:13" ht="12.75" customHeight="1">
      <c r="A108" s="44" t="s">
        <v>232</v>
      </c>
      <c r="B108" s="80" t="s">
        <v>233</v>
      </c>
      <c r="C108" s="126"/>
      <c r="D108" s="128">
        <v>1</v>
      </c>
      <c r="E108" s="122">
        <v>1</v>
      </c>
      <c r="F108" s="122"/>
      <c r="G108" s="123"/>
      <c r="H108" s="122"/>
      <c r="I108" s="123"/>
      <c r="J108" s="122"/>
      <c r="K108" s="124"/>
      <c r="L108" s="89">
        <f t="shared" si="4"/>
        <v>0</v>
      </c>
      <c r="M108" s="90">
        <f t="shared" si="5"/>
        <v>0</v>
      </c>
    </row>
    <row r="109" spans="1:13" ht="12.75" customHeight="1">
      <c r="A109" s="44" t="s">
        <v>234</v>
      </c>
      <c r="B109" s="80" t="s">
        <v>235</v>
      </c>
      <c r="C109" s="126">
        <v>1</v>
      </c>
      <c r="D109" s="128">
        <v>2</v>
      </c>
      <c r="E109" s="122">
        <v>4</v>
      </c>
      <c r="F109" s="122">
        <v>1</v>
      </c>
      <c r="G109" s="123">
        <v>1</v>
      </c>
      <c r="H109" s="122"/>
      <c r="I109" s="123">
        <v>1</v>
      </c>
      <c r="J109" s="122"/>
      <c r="K109" s="124"/>
      <c r="L109" s="89">
        <f t="shared" si="4"/>
        <v>1</v>
      </c>
      <c r="M109" s="90">
        <f t="shared" si="5"/>
        <v>2</v>
      </c>
    </row>
    <row r="110" spans="1:13" ht="12.75" customHeight="1">
      <c r="A110" s="44" t="s">
        <v>236</v>
      </c>
      <c r="B110" s="80" t="s">
        <v>237</v>
      </c>
      <c r="C110" s="126"/>
      <c r="D110" s="128"/>
      <c r="E110" s="122"/>
      <c r="F110" s="122"/>
      <c r="G110" s="123"/>
      <c r="H110" s="122"/>
      <c r="I110" s="123"/>
      <c r="J110" s="122"/>
      <c r="K110" s="124"/>
      <c r="L110" s="89">
        <f t="shared" si="4"/>
        <v>0</v>
      </c>
      <c r="M110" s="90">
        <f t="shared" si="5"/>
        <v>0</v>
      </c>
    </row>
    <row r="111" spans="1:13" ht="12.75" customHeight="1">
      <c r="A111" s="44" t="s">
        <v>238</v>
      </c>
      <c r="B111" s="80" t="s">
        <v>239</v>
      </c>
      <c r="C111" s="126">
        <v>1</v>
      </c>
      <c r="D111" s="128"/>
      <c r="E111" s="122">
        <v>1</v>
      </c>
      <c r="F111" s="122">
        <v>1</v>
      </c>
      <c r="G111" s="123"/>
      <c r="H111" s="122"/>
      <c r="I111" s="123"/>
      <c r="J111" s="122"/>
      <c r="K111" s="124"/>
      <c r="L111" s="89">
        <f t="shared" si="4"/>
        <v>1</v>
      </c>
      <c r="M111" s="90">
        <f t="shared" si="5"/>
        <v>0</v>
      </c>
    </row>
    <row r="112" spans="1:13" ht="12.75" customHeight="1">
      <c r="A112" s="44" t="s">
        <v>240</v>
      </c>
      <c r="B112" s="80" t="s">
        <v>241</v>
      </c>
      <c r="C112" s="126">
        <v>1</v>
      </c>
      <c r="D112" s="128"/>
      <c r="E112" s="122">
        <v>1</v>
      </c>
      <c r="F112" s="122">
        <v>1</v>
      </c>
      <c r="G112" s="123"/>
      <c r="H112" s="122"/>
      <c r="I112" s="123"/>
      <c r="J112" s="122"/>
      <c r="K112" s="124"/>
      <c r="L112" s="89">
        <f t="shared" si="4"/>
        <v>1</v>
      </c>
      <c r="M112" s="90">
        <f t="shared" si="5"/>
        <v>0</v>
      </c>
    </row>
    <row r="113" spans="1:13" ht="12.75" customHeight="1">
      <c r="A113" s="44" t="s">
        <v>242</v>
      </c>
      <c r="B113" s="80" t="s">
        <v>243</v>
      </c>
      <c r="C113" s="126"/>
      <c r="D113" s="128"/>
      <c r="E113" s="122">
        <v>3</v>
      </c>
      <c r="F113" s="122"/>
      <c r="G113" s="123"/>
      <c r="H113" s="122"/>
      <c r="I113" s="123"/>
      <c r="J113" s="122"/>
      <c r="K113" s="124"/>
      <c r="L113" s="89">
        <f t="shared" si="4"/>
        <v>0</v>
      </c>
      <c r="M113" s="90">
        <f t="shared" si="5"/>
        <v>0</v>
      </c>
    </row>
    <row r="114" spans="1:13" ht="12.75" customHeight="1">
      <c r="A114" s="44" t="s">
        <v>244</v>
      </c>
      <c r="B114" s="80" t="s">
        <v>245</v>
      </c>
      <c r="C114" s="126"/>
      <c r="D114" s="128"/>
      <c r="E114" s="122"/>
      <c r="F114" s="122"/>
      <c r="G114" s="123"/>
      <c r="H114" s="122"/>
      <c r="I114" s="123"/>
      <c r="J114" s="122"/>
      <c r="K114" s="124"/>
      <c r="L114" s="89">
        <f t="shared" si="4"/>
        <v>0</v>
      </c>
      <c r="M114" s="90">
        <f t="shared" si="5"/>
        <v>0</v>
      </c>
    </row>
    <row r="115" spans="1:13" ht="12.75" customHeight="1">
      <c r="A115" s="44" t="s">
        <v>246</v>
      </c>
      <c r="B115" s="80" t="s">
        <v>247</v>
      </c>
      <c r="C115" s="126"/>
      <c r="D115" s="128">
        <v>17</v>
      </c>
      <c r="E115" s="122">
        <v>17</v>
      </c>
      <c r="F115" s="122"/>
      <c r="G115" s="123">
        <v>15</v>
      </c>
      <c r="H115" s="122"/>
      <c r="I115" s="123"/>
      <c r="J115" s="122"/>
      <c r="K115" s="124">
        <v>1</v>
      </c>
      <c r="L115" s="89">
        <f t="shared" si="4"/>
        <v>0</v>
      </c>
      <c r="M115" s="90">
        <f t="shared" si="5"/>
        <v>16</v>
      </c>
    </row>
    <row r="116" spans="1:13" ht="12.75" customHeight="1">
      <c r="A116" s="44" t="s">
        <v>248</v>
      </c>
      <c r="B116" s="80" t="s">
        <v>249</v>
      </c>
      <c r="C116" s="126">
        <v>8</v>
      </c>
      <c r="D116" s="128">
        <v>63</v>
      </c>
      <c r="E116" s="122">
        <v>81</v>
      </c>
      <c r="F116" s="122">
        <v>8</v>
      </c>
      <c r="G116" s="123">
        <v>54</v>
      </c>
      <c r="H116" s="122"/>
      <c r="I116" s="123">
        <v>1</v>
      </c>
      <c r="J116" s="122"/>
      <c r="K116" s="124">
        <v>6</v>
      </c>
      <c r="L116" s="89">
        <f t="shared" si="4"/>
        <v>8</v>
      </c>
      <c r="M116" s="90">
        <f t="shared" si="5"/>
        <v>61</v>
      </c>
    </row>
    <row r="117" spans="1:13" ht="12.75" customHeight="1">
      <c r="A117" s="44" t="s">
        <v>250</v>
      </c>
      <c r="B117" s="80" t="s">
        <v>251</v>
      </c>
      <c r="C117" s="126">
        <v>7</v>
      </c>
      <c r="D117" s="128">
        <v>2</v>
      </c>
      <c r="E117" s="122">
        <v>10</v>
      </c>
      <c r="F117" s="122">
        <v>7</v>
      </c>
      <c r="G117" s="123">
        <v>2</v>
      </c>
      <c r="H117" s="122"/>
      <c r="I117" s="123"/>
      <c r="J117" s="122"/>
      <c r="K117" s="124"/>
      <c r="L117" s="89">
        <f t="shared" si="4"/>
        <v>7</v>
      </c>
      <c r="M117" s="90">
        <f t="shared" si="5"/>
        <v>2</v>
      </c>
    </row>
    <row r="118" spans="1:13" ht="12.75" customHeight="1">
      <c r="A118" s="44" t="s">
        <v>252</v>
      </c>
      <c r="B118" s="80" t="s">
        <v>253</v>
      </c>
      <c r="C118" s="126">
        <v>22</v>
      </c>
      <c r="D118" s="128">
        <v>13</v>
      </c>
      <c r="E118" s="122">
        <v>39</v>
      </c>
      <c r="F118" s="122">
        <v>23</v>
      </c>
      <c r="G118" s="123">
        <v>13</v>
      </c>
      <c r="H118" s="122"/>
      <c r="I118" s="123"/>
      <c r="J118" s="122"/>
      <c r="K118" s="124">
        <v>1</v>
      </c>
      <c r="L118" s="89">
        <f t="shared" si="4"/>
        <v>23</v>
      </c>
      <c r="M118" s="90">
        <f t="shared" si="5"/>
        <v>14</v>
      </c>
    </row>
    <row r="119" spans="1:13" ht="12.75" customHeight="1">
      <c r="A119" s="44" t="s">
        <v>254</v>
      </c>
      <c r="B119" s="80" t="s">
        <v>255</v>
      </c>
      <c r="C119" s="126"/>
      <c r="D119" s="128"/>
      <c r="E119" s="122"/>
      <c r="F119" s="122"/>
      <c r="G119" s="123"/>
      <c r="H119" s="122"/>
      <c r="I119" s="123"/>
      <c r="J119" s="122"/>
      <c r="K119" s="124"/>
      <c r="L119" s="89">
        <f t="shared" si="4"/>
        <v>0</v>
      </c>
      <c r="M119" s="90">
        <f t="shared" si="5"/>
        <v>0</v>
      </c>
    </row>
    <row r="120" spans="1:13" ht="12.75" customHeight="1">
      <c r="A120" s="44" t="s">
        <v>256</v>
      </c>
      <c r="B120" s="80" t="s">
        <v>257</v>
      </c>
      <c r="C120" s="126">
        <v>38</v>
      </c>
      <c r="D120" s="128">
        <v>17</v>
      </c>
      <c r="E120" s="122">
        <v>58</v>
      </c>
      <c r="F120" s="122">
        <v>36</v>
      </c>
      <c r="G120" s="123">
        <v>13</v>
      </c>
      <c r="H120" s="122"/>
      <c r="I120" s="123"/>
      <c r="J120" s="122">
        <v>1</v>
      </c>
      <c r="K120" s="124">
        <v>1</v>
      </c>
      <c r="L120" s="89">
        <f t="shared" si="4"/>
        <v>37</v>
      </c>
      <c r="M120" s="90">
        <f t="shared" si="5"/>
        <v>14</v>
      </c>
    </row>
    <row r="121" spans="1:13" ht="12.75" customHeight="1">
      <c r="A121" s="44" t="s">
        <v>258</v>
      </c>
      <c r="B121" s="80" t="s">
        <v>259</v>
      </c>
      <c r="C121" s="126">
        <v>8</v>
      </c>
      <c r="D121" s="128">
        <v>3</v>
      </c>
      <c r="E121" s="122">
        <v>11</v>
      </c>
      <c r="F121" s="122">
        <v>7</v>
      </c>
      <c r="G121" s="123">
        <v>3</v>
      </c>
      <c r="H121" s="122">
        <v>1</v>
      </c>
      <c r="I121" s="123"/>
      <c r="J121" s="122"/>
      <c r="K121" s="124"/>
      <c r="L121" s="89">
        <f t="shared" si="4"/>
        <v>8</v>
      </c>
      <c r="M121" s="90">
        <f t="shared" si="5"/>
        <v>3</v>
      </c>
    </row>
    <row r="122" spans="1:13" ht="12.75" customHeight="1">
      <c r="A122" s="44" t="s">
        <v>260</v>
      </c>
      <c r="B122" s="80" t="s">
        <v>261</v>
      </c>
      <c r="C122" s="126">
        <v>59</v>
      </c>
      <c r="D122" s="128">
        <v>3</v>
      </c>
      <c r="E122" s="122">
        <v>63</v>
      </c>
      <c r="F122" s="122">
        <v>56</v>
      </c>
      <c r="G122" s="123">
        <v>3</v>
      </c>
      <c r="H122" s="122"/>
      <c r="I122" s="123"/>
      <c r="J122" s="122"/>
      <c r="K122" s="124"/>
      <c r="L122" s="89">
        <f t="shared" si="4"/>
        <v>56</v>
      </c>
      <c r="M122" s="90">
        <f t="shared" si="5"/>
        <v>3</v>
      </c>
    </row>
    <row r="123" spans="1:13" ht="12.75" customHeight="1">
      <c r="A123" s="44" t="s">
        <v>262</v>
      </c>
      <c r="B123" s="80" t="s">
        <v>263</v>
      </c>
      <c r="C123" s="126">
        <v>52</v>
      </c>
      <c r="D123" s="128">
        <v>37</v>
      </c>
      <c r="E123" s="122">
        <v>98</v>
      </c>
      <c r="F123" s="122">
        <v>48</v>
      </c>
      <c r="G123" s="123">
        <v>30</v>
      </c>
      <c r="H123" s="122">
        <v>2</v>
      </c>
      <c r="I123" s="123">
        <v>1</v>
      </c>
      <c r="J123" s="122">
        <v>1</v>
      </c>
      <c r="K123" s="124">
        <v>3</v>
      </c>
      <c r="L123" s="89">
        <f t="shared" si="4"/>
        <v>51</v>
      </c>
      <c r="M123" s="90">
        <f t="shared" si="5"/>
        <v>34</v>
      </c>
    </row>
    <row r="124" spans="1:13" ht="12.75" customHeight="1">
      <c r="A124" s="44" t="s">
        <v>348</v>
      </c>
      <c r="B124" s="80" t="s">
        <v>264</v>
      </c>
      <c r="C124" s="126">
        <v>129</v>
      </c>
      <c r="D124" s="128">
        <v>627</v>
      </c>
      <c r="E124" s="122">
        <v>776</v>
      </c>
      <c r="F124" s="122">
        <v>128</v>
      </c>
      <c r="G124" s="123">
        <v>576</v>
      </c>
      <c r="H124" s="122"/>
      <c r="I124" s="123">
        <v>2</v>
      </c>
      <c r="J124" s="122"/>
      <c r="K124" s="124">
        <v>41</v>
      </c>
      <c r="L124" s="89">
        <f t="shared" si="4"/>
        <v>128</v>
      </c>
      <c r="M124" s="90">
        <f t="shared" si="5"/>
        <v>619</v>
      </c>
    </row>
    <row r="125" spans="1:13" ht="12.75" customHeight="1">
      <c r="A125" s="44" t="s">
        <v>265</v>
      </c>
      <c r="B125" s="80" t="s">
        <v>266</v>
      </c>
      <c r="C125" s="126">
        <v>82</v>
      </c>
      <c r="D125" s="128">
        <v>207</v>
      </c>
      <c r="E125" s="122">
        <v>301</v>
      </c>
      <c r="F125" s="122">
        <v>73</v>
      </c>
      <c r="G125" s="123">
        <v>169</v>
      </c>
      <c r="H125" s="122"/>
      <c r="I125" s="123">
        <v>2</v>
      </c>
      <c r="J125" s="122">
        <v>3</v>
      </c>
      <c r="K125" s="124">
        <v>26</v>
      </c>
      <c r="L125" s="89">
        <f t="shared" si="4"/>
        <v>76</v>
      </c>
      <c r="M125" s="90">
        <f t="shared" si="5"/>
        <v>197</v>
      </c>
    </row>
    <row r="126" spans="1:13" ht="12.75" customHeight="1">
      <c r="A126" s="44" t="s">
        <v>267</v>
      </c>
      <c r="B126" s="80" t="s">
        <v>268</v>
      </c>
      <c r="C126" s="126">
        <v>4</v>
      </c>
      <c r="D126" s="128">
        <v>39</v>
      </c>
      <c r="E126" s="122">
        <v>45</v>
      </c>
      <c r="F126" s="122">
        <v>3</v>
      </c>
      <c r="G126" s="123">
        <v>23</v>
      </c>
      <c r="H126" s="122"/>
      <c r="I126" s="123"/>
      <c r="J126" s="122"/>
      <c r="K126" s="124">
        <v>13</v>
      </c>
      <c r="L126" s="89">
        <f t="shared" si="4"/>
        <v>3</v>
      </c>
      <c r="M126" s="90">
        <f t="shared" si="5"/>
        <v>36</v>
      </c>
    </row>
    <row r="127" spans="1:13" ht="12.75" customHeight="1">
      <c r="A127" s="44" t="s">
        <v>269</v>
      </c>
      <c r="B127" s="80" t="s">
        <v>270</v>
      </c>
      <c r="C127" s="126">
        <v>5</v>
      </c>
      <c r="D127" s="128">
        <v>7</v>
      </c>
      <c r="E127" s="122">
        <v>12</v>
      </c>
      <c r="F127" s="122">
        <v>5</v>
      </c>
      <c r="G127" s="123">
        <v>4</v>
      </c>
      <c r="H127" s="122"/>
      <c r="I127" s="123">
        <v>1</v>
      </c>
      <c r="J127" s="122"/>
      <c r="K127" s="124">
        <v>2</v>
      </c>
      <c r="L127" s="89">
        <f t="shared" si="4"/>
        <v>5</v>
      </c>
      <c r="M127" s="90">
        <f t="shared" si="5"/>
        <v>7</v>
      </c>
    </row>
    <row r="128" spans="1:13" ht="12.75" customHeight="1">
      <c r="A128" s="44" t="s">
        <v>271</v>
      </c>
      <c r="B128" s="80" t="s">
        <v>272</v>
      </c>
      <c r="C128" s="126"/>
      <c r="D128" s="128"/>
      <c r="E128" s="122"/>
      <c r="F128" s="122"/>
      <c r="G128" s="123"/>
      <c r="H128" s="122"/>
      <c r="I128" s="123"/>
      <c r="J128" s="122"/>
      <c r="K128" s="124"/>
      <c r="L128" s="89">
        <f t="shared" si="4"/>
        <v>0</v>
      </c>
      <c r="M128" s="90">
        <f t="shared" si="5"/>
        <v>0</v>
      </c>
    </row>
    <row r="129" spans="1:13" ht="12.75" customHeight="1">
      <c r="A129" s="44" t="s">
        <v>273</v>
      </c>
      <c r="B129" s="80" t="s">
        <v>274</v>
      </c>
      <c r="C129" s="126">
        <v>4</v>
      </c>
      <c r="D129" s="128">
        <v>12</v>
      </c>
      <c r="E129" s="122">
        <v>23</v>
      </c>
      <c r="F129" s="122">
        <v>4</v>
      </c>
      <c r="G129" s="123">
        <v>14</v>
      </c>
      <c r="H129" s="122"/>
      <c r="I129" s="123"/>
      <c r="J129" s="122"/>
      <c r="K129" s="124"/>
      <c r="L129" s="89">
        <f t="shared" si="4"/>
        <v>4</v>
      </c>
      <c r="M129" s="90">
        <f t="shared" si="5"/>
        <v>14</v>
      </c>
    </row>
    <row r="130" spans="1:13" ht="12.75" customHeight="1">
      <c r="A130" s="44" t="s">
        <v>275</v>
      </c>
      <c r="B130" s="80" t="s">
        <v>276</v>
      </c>
      <c r="C130" s="126">
        <v>1</v>
      </c>
      <c r="D130" s="128">
        <v>4</v>
      </c>
      <c r="E130" s="122">
        <v>11</v>
      </c>
      <c r="F130" s="122">
        <v>1</v>
      </c>
      <c r="G130" s="123">
        <v>3</v>
      </c>
      <c r="H130" s="122"/>
      <c r="I130" s="123"/>
      <c r="J130" s="122"/>
      <c r="K130" s="124"/>
      <c r="L130" s="89">
        <f t="shared" si="4"/>
        <v>1</v>
      </c>
      <c r="M130" s="90">
        <f t="shared" si="5"/>
        <v>3</v>
      </c>
    </row>
    <row r="131" spans="1:13" ht="12.75" customHeight="1">
      <c r="A131" s="44" t="s">
        <v>277</v>
      </c>
      <c r="B131" s="80" t="s">
        <v>278</v>
      </c>
      <c r="C131" s="126"/>
      <c r="D131" s="128">
        <v>6</v>
      </c>
      <c r="E131" s="122">
        <v>4</v>
      </c>
      <c r="F131" s="122">
        <v>1</v>
      </c>
      <c r="G131" s="123">
        <v>3</v>
      </c>
      <c r="H131" s="122"/>
      <c r="I131" s="123"/>
      <c r="J131" s="122"/>
      <c r="K131" s="124"/>
      <c r="L131" s="89">
        <f t="shared" si="4"/>
        <v>1</v>
      </c>
      <c r="M131" s="90">
        <f t="shared" si="5"/>
        <v>3</v>
      </c>
    </row>
    <row r="132" spans="1:13" ht="12.75" customHeight="1">
      <c r="A132" s="44" t="s">
        <v>279</v>
      </c>
      <c r="B132" s="80" t="s">
        <v>280</v>
      </c>
      <c r="C132" s="126">
        <v>1</v>
      </c>
      <c r="D132" s="128">
        <v>3</v>
      </c>
      <c r="E132" s="122">
        <v>4</v>
      </c>
      <c r="F132" s="122">
        <v>1</v>
      </c>
      <c r="G132" s="123">
        <v>3</v>
      </c>
      <c r="H132" s="122"/>
      <c r="I132" s="123"/>
      <c r="J132" s="122"/>
      <c r="K132" s="124"/>
      <c r="L132" s="89">
        <f t="shared" si="4"/>
        <v>1</v>
      </c>
      <c r="M132" s="90">
        <f t="shared" si="5"/>
        <v>3</v>
      </c>
    </row>
    <row r="133" spans="1:13" ht="12.75" customHeight="1">
      <c r="A133" s="44" t="s">
        <v>281</v>
      </c>
      <c r="B133" s="80" t="s">
        <v>282</v>
      </c>
      <c r="C133" s="126">
        <v>24</v>
      </c>
      <c r="D133" s="128">
        <v>114</v>
      </c>
      <c r="E133" s="122">
        <v>148</v>
      </c>
      <c r="F133" s="122">
        <v>24</v>
      </c>
      <c r="G133" s="123">
        <v>104</v>
      </c>
      <c r="H133" s="122"/>
      <c r="I133" s="123">
        <v>1</v>
      </c>
      <c r="J133" s="122"/>
      <c r="K133" s="124">
        <v>8</v>
      </c>
      <c r="L133" s="89">
        <f t="shared" si="4"/>
        <v>24</v>
      </c>
      <c r="M133" s="90">
        <f t="shared" si="5"/>
        <v>113</v>
      </c>
    </row>
    <row r="134" spans="1:13" ht="12.75" customHeight="1">
      <c r="A134" s="44" t="s">
        <v>283</v>
      </c>
      <c r="B134" s="80" t="s">
        <v>284</v>
      </c>
      <c r="C134" s="126">
        <v>36</v>
      </c>
      <c r="D134" s="128">
        <v>224</v>
      </c>
      <c r="E134" s="122">
        <v>272</v>
      </c>
      <c r="F134" s="122">
        <v>32</v>
      </c>
      <c r="G134" s="123">
        <v>188</v>
      </c>
      <c r="H134" s="122">
        <v>1</v>
      </c>
      <c r="I134" s="123">
        <v>3</v>
      </c>
      <c r="J134" s="122">
        <v>1</v>
      </c>
      <c r="K134" s="124">
        <v>29</v>
      </c>
      <c r="L134" s="89">
        <f t="shared" si="4"/>
        <v>34</v>
      </c>
      <c r="M134" s="90">
        <f t="shared" si="5"/>
        <v>220</v>
      </c>
    </row>
    <row r="135" spans="1:13" ht="12.75" customHeight="1">
      <c r="A135" s="44" t="s">
        <v>285</v>
      </c>
      <c r="B135" s="80" t="s">
        <v>286</v>
      </c>
      <c r="C135" s="126">
        <v>52</v>
      </c>
      <c r="D135" s="128">
        <v>319</v>
      </c>
      <c r="E135" s="122">
        <v>414</v>
      </c>
      <c r="F135" s="122">
        <v>50</v>
      </c>
      <c r="G135" s="123">
        <v>257</v>
      </c>
      <c r="H135" s="122">
        <v>2</v>
      </c>
      <c r="I135" s="123">
        <v>5</v>
      </c>
      <c r="J135" s="122">
        <v>1</v>
      </c>
      <c r="K135" s="124">
        <v>61</v>
      </c>
      <c r="L135" s="89">
        <f t="shared" si="4"/>
        <v>53</v>
      </c>
      <c r="M135" s="90">
        <f t="shared" si="5"/>
        <v>323</v>
      </c>
    </row>
    <row r="136" spans="1:13" ht="12.75" customHeight="1">
      <c r="A136" s="44" t="s">
        <v>287</v>
      </c>
      <c r="B136" s="80" t="s">
        <v>288</v>
      </c>
      <c r="C136" s="126">
        <v>5</v>
      </c>
      <c r="D136" s="128">
        <v>17</v>
      </c>
      <c r="E136" s="122">
        <v>22</v>
      </c>
      <c r="F136" s="122">
        <v>4</v>
      </c>
      <c r="G136" s="123">
        <v>14</v>
      </c>
      <c r="H136" s="122"/>
      <c r="I136" s="123">
        <v>1</v>
      </c>
      <c r="J136" s="122">
        <v>1</v>
      </c>
      <c r="K136" s="124">
        <v>1</v>
      </c>
      <c r="L136" s="89">
        <f t="shared" si="4"/>
        <v>5</v>
      </c>
      <c r="M136" s="90">
        <f t="shared" si="5"/>
        <v>16</v>
      </c>
    </row>
    <row r="137" spans="1:13" ht="12.75" customHeight="1">
      <c r="A137" s="44" t="s">
        <v>289</v>
      </c>
      <c r="B137" s="80" t="s">
        <v>290</v>
      </c>
      <c r="C137" s="126">
        <v>13</v>
      </c>
      <c r="D137" s="128">
        <v>49</v>
      </c>
      <c r="E137" s="122">
        <v>72</v>
      </c>
      <c r="F137" s="122">
        <v>8</v>
      </c>
      <c r="G137" s="123">
        <v>38</v>
      </c>
      <c r="H137" s="122"/>
      <c r="I137" s="123">
        <v>1</v>
      </c>
      <c r="J137" s="122">
        <v>3</v>
      </c>
      <c r="K137" s="124">
        <v>8</v>
      </c>
      <c r="L137" s="89">
        <f t="shared" si="4"/>
        <v>11</v>
      </c>
      <c r="M137" s="90">
        <f t="shared" si="5"/>
        <v>47</v>
      </c>
    </row>
    <row r="138" spans="1:13" ht="12.75" customHeight="1">
      <c r="A138" s="44" t="s">
        <v>291</v>
      </c>
      <c r="B138" s="80" t="s">
        <v>292</v>
      </c>
      <c r="C138" s="126">
        <v>4</v>
      </c>
      <c r="D138" s="128">
        <v>1</v>
      </c>
      <c r="E138" s="122">
        <v>6</v>
      </c>
      <c r="F138" s="122">
        <v>1</v>
      </c>
      <c r="G138" s="123">
        <v>1</v>
      </c>
      <c r="H138" s="122">
        <v>1</v>
      </c>
      <c r="I138" s="123"/>
      <c r="J138" s="122">
        <v>2</v>
      </c>
      <c r="K138" s="124"/>
      <c r="L138" s="89">
        <f t="shared" si="4"/>
        <v>4</v>
      </c>
      <c r="M138" s="90">
        <f t="shared" si="5"/>
        <v>1</v>
      </c>
    </row>
    <row r="139" spans="1:13" ht="12.75" customHeight="1">
      <c r="A139" s="44" t="s">
        <v>293</v>
      </c>
      <c r="B139" s="80" t="s">
        <v>294</v>
      </c>
      <c r="C139" s="126"/>
      <c r="D139" s="128"/>
      <c r="E139" s="122"/>
      <c r="F139" s="122"/>
      <c r="G139" s="123"/>
      <c r="H139" s="122"/>
      <c r="I139" s="123"/>
      <c r="J139" s="122"/>
      <c r="K139" s="124"/>
      <c r="L139" s="89">
        <f t="shared" si="4"/>
        <v>0</v>
      </c>
      <c r="M139" s="90">
        <f t="shared" si="5"/>
        <v>0</v>
      </c>
    </row>
    <row r="140" spans="1:13" ht="12.75" customHeight="1" thickBot="1">
      <c r="A140" s="15" t="s">
        <v>367</v>
      </c>
      <c r="B140" s="82" t="s">
        <v>58</v>
      </c>
      <c r="C140" s="130">
        <v>4</v>
      </c>
      <c r="D140" s="131"/>
      <c r="E140" s="132">
        <v>1</v>
      </c>
      <c r="F140" s="133">
        <v>4</v>
      </c>
      <c r="G140" s="134"/>
      <c r="H140" s="133"/>
      <c r="I140" s="134"/>
      <c r="J140" s="133"/>
      <c r="K140" s="134"/>
      <c r="L140" s="89">
        <f t="shared" si="4"/>
        <v>4</v>
      </c>
      <c r="M140" s="90">
        <f t="shared" si="5"/>
        <v>0</v>
      </c>
    </row>
    <row r="141" spans="1:13" ht="15.75" customHeight="1" thickBot="1" thickTop="1">
      <c r="A141" s="71" t="s">
        <v>5</v>
      </c>
      <c r="B141" s="9"/>
      <c r="C141" s="91">
        <f>SUM(C6:C140)</f>
        <v>2319</v>
      </c>
      <c r="D141" s="92">
        <f aca="true" t="shared" si="6" ref="D141:M141">SUM(D6:D140)</f>
        <v>5984</v>
      </c>
      <c r="E141" s="91">
        <f t="shared" si="6"/>
        <v>8829</v>
      </c>
      <c r="F141" s="91">
        <f t="shared" si="6"/>
        <v>2192</v>
      </c>
      <c r="G141" s="92">
        <f t="shared" si="6"/>
        <v>5188</v>
      </c>
      <c r="H141" s="91">
        <f t="shared" si="6"/>
        <v>19</v>
      </c>
      <c r="I141" s="92">
        <f t="shared" si="6"/>
        <v>52</v>
      </c>
      <c r="J141" s="91">
        <f t="shared" si="6"/>
        <v>35</v>
      </c>
      <c r="K141" s="92">
        <f t="shared" si="6"/>
        <v>659</v>
      </c>
      <c r="L141" s="91">
        <f t="shared" si="6"/>
        <v>2246</v>
      </c>
      <c r="M141" s="93">
        <f t="shared" si="6"/>
        <v>5899</v>
      </c>
    </row>
    <row r="142" ht="12" thickBot="1"/>
    <row r="143" ht="11.25" hidden="1"/>
    <row r="144" ht="11.25" hidden="1"/>
    <row r="145" ht="11.25" hidden="1"/>
    <row r="146" ht="11.25" hidden="1"/>
    <row r="147" ht="11.25" hidden="1"/>
    <row r="148" ht="11.25" hidden="1"/>
    <row r="149" ht="11.25" hidden="1"/>
    <row r="150" ht="11.25" hidden="1"/>
    <row r="151" ht="11.25" hidden="1"/>
    <row r="152" ht="11.25" hidden="1"/>
    <row r="153" ht="11.25" hidden="1"/>
    <row r="154" ht="11.25" hidden="1"/>
    <row r="155" ht="11.25" hidden="1"/>
    <row r="156" ht="11.25" hidden="1"/>
    <row r="157" ht="11.25" hidden="1"/>
    <row r="158" ht="11.25" hidden="1"/>
    <row r="159" ht="11.25" hidden="1"/>
    <row r="160" ht="11.25" hidden="1"/>
    <row r="161" ht="11.25" hidden="1"/>
    <row r="162" ht="11.25" hidden="1"/>
    <row r="163" ht="11.25" hidden="1"/>
    <row r="164" ht="11.25" hidden="1"/>
    <row r="165" ht="11.25" hidden="1"/>
    <row r="166" ht="11.25" hidden="1"/>
    <row r="167" ht="11.25" hidden="1"/>
    <row r="168" ht="11.25" hidden="1"/>
    <row r="169" ht="11.25" hidden="1"/>
    <row r="170" ht="11.25" hidden="1"/>
    <row r="171" ht="11.25" hidden="1"/>
    <row r="172" ht="11.25" hidden="1"/>
    <row r="173" ht="11.25" hidden="1"/>
    <row r="174" ht="11.25" hidden="1"/>
    <row r="175" ht="11.25" hidden="1"/>
    <row r="176" ht="11.25" hidden="1"/>
    <row r="177" ht="11.25" hidden="1"/>
    <row r="178" ht="11.25" hidden="1"/>
    <row r="179" ht="11.25" hidden="1"/>
    <row r="180" ht="11.25" hidden="1"/>
    <row r="181" ht="11.25" hidden="1"/>
    <row r="182" ht="11.25" hidden="1"/>
    <row r="183" ht="11.25" hidden="1"/>
    <row r="184" ht="11.25" hidden="1"/>
    <row r="185" ht="11.25" hidden="1"/>
    <row r="186" ht="11.25" hidden="1"/>
    <row r="187" ht="11.25" hidden="1"/>
    <row r="188" ht="11.25" hidden="1"/>
    <row r="189" ht="11.25" hidden="1"/>
    <row r="190" ht="11.25" hidden="1"/>
    <row r="191" ht="11.25" hidden="1"/>
    <row r="192" ht="11.25" hidden="1"/>
    <row r="193" ht="11.25" hidden="1"/>
    <row r="194" ht="11.25" hidden="1"/>
    <row r="195" ht="11.25" hidden="1"/>
    <row r="196" ht="11.25" hidden="1"/>
    <row r="197" ht="11.25" hidden="1"/>
    <row r="198" ht="12" hidden="1" thickBot="1"/>
    <row r="199" spans="1:13" ht="15.75" customHeight="1">
      <c r="A199" s="148" t="s">
        <v>385</v>
      </c>
      <c r="B199" s="149"/>
      <c r="C199" s="149"/>
      <c r="D199" s="149"/>
      <c r="E199" s="149"/>
      <c r="F199" s="149"/>
      <c r="G199" s="149"/>
      <c r="H199" s="149"/>
      <c r="I199" s="149"/>
      <c r="J199" s="149"/>
      <c r="K199" s="149"/>
      <c r="L199" s="149"/>
      <c r="M199" s="150"/>
    </row>
    <row r="200" spans="1:13" ht="45" customHeight="1" thickBot="1">
      <c r="A200" s="151" t="s">
        <v>62</v>
      </c>
      <c r="B200" s="152"/>
      <c r="C200" s="152"/>
      <c r="D200" s="152"/>
      <c r="E200" s="152"/>
      <c r="F200" s="152"/>
      <c r="G200" s="152"/>
      <c r="H200" s="152"/>
      <c r="I200" s="152"/>
      <c r="J200" s="152"/>
      <c r="K200" s="152"/>
      <c r="L200" s="152"/>
      <c r="M200" s="153"/>
    </row>
    <row r="201" spans="1:13" ht="18.75" customHeight="1">
      <c r="A201" s="144" t="s">
        <v>295</v>
      </c>
      <c r="B201" s="144"/>
      <c r="C201" s="144"/>
      <c r="D201" s="144"/>
      <c r="E201" s="144"/>
      <c r="F201" s="144"/>
      <c r="G201" s="144"/>
      <c r="H201" s="144"/>
      <c r="I201" s="144"/>
      <c r="J201" s="144"/>
      <c r="K201" s="144"/>
      <c r="L201" s="144"/>
      <c r="M201" s="144"/>
    </row>
    <row r="202" spans="1:13" ht="11.25">
      <c r="A202" s="100" t="s">
        <v>298</v>
      </c>
      <c r="B202" s="101"/>
      <c r="C202" s="84"/>
      <c r="D202" s="84"/>
      <c r="E202" s="84"/>
      <c r="F202" s="84"/>
      <c r="G202" s="84"/>
      <c r="H202" s="84"/>
      <c r="I202" s="84"/>
      <c r="J202" s="84"/>
      <c r="K202" s="84"/>
      <c r="L202" s="84"/>
      <c r="M202" s="84"/>
    </row>
    <row r="203" ht="11.25">
      <c r="A203" s="76" t="str">
        <f>"(*) inserire i dati comunicati nella tab.1 (colonna presenti al 31/12/"&amp;M1-1&amp;") della rilevazione dell'anno precedente"</f>
        <v>(*) inserire i dati comunicati nella tab.1 (colonna presenti al 31/12/2011) della rilevazione dell'anno precedente</v>
      </c>
    </row>
    <row r="204" spans="1:13" ht="11.25">
      <c r="A204" s="84" t="s">
        <v>26</v>
      </c>
      <c r="B204" s="88"/>
      <c r="C204" s="84"/>
      <c r="D204" s="84"/>
      <c r="E204" s="84"/>
      <c r="F204" s="84"/>
      <c r="G204" s="84"/>
      <c r="H204" s="84"/>
      <c r="I204" s="84"/>
      <c r="J204" s="84"/>
      <c r="K204" s="84"/>
      <c r="L204" s="84"/>
      <c r="M204" s="84"/>
    </row>
    <row r="205" spans="1:13" ht="11.25">
      <c r="A205" s="135" t="s">
        <v>296</v>
      </c>
      <c r="B205" s="135"/>
      <c r="C205" s="135"/>
      <c r="D205" s="135"/>
      <c r="E205" s="135"/>
      <c r="F205" s="135"/>
      <c r="G205" s="135"/>
      <c r="H205" s="135"/>
      <c r="I205" s="135"/>
      <c r="J205" s="135"/>
      <c r="K205" s="135"/>
      <c r="L205" s="135"/>
      <c r="M205" s="135"/>
    </row>
    <row r="206" spans="1:13" ht="11.25">
      <c r="A206" s="100" t="s">
        <v>297</v>
      </c>
      <c r="B206" s="101"/>
      <c r="C206" s="84"/>
      <c r="D206" s="84"/>
      <c r="E206" s="84"/>
      <c r="F206" s="84"/>
      <c r="G206" s="84"/>
      <c r="H206" s="84"/>
      <c r="I206" s="84"/>
      <c r="J206" s="84"/>
      <c r="K206" s="84"/>
      <c r="L206" s="84"/>
      <c r="M206" s="84"/>
    </row>
    <row r="207" ht="11.25">
      <c r="D207" s="3">
        <f>IF(LEN(A200)&gt;250,"ATTENZIONE: Il numero massimo di caratteri consentiti nel campo note è 250","")</f>
      </c>
    </row>
  </sheetData>
  <sheetProtection password="EA98" sheet="1" formatColumns="0" selectLockedCells="1"/>
  <mergeCells count="9">
    <mergeCell ref="A205:M205"/>
    <mergeCell ref="C3:M3"/>
    <mergeCell ref="A1:K1"/>
    <mergeCell ref="A4:A5"/>
    <mergeCell ref="B4:B5"/>
    <mergeCell ref="A201:M201"/>
    <mergeCell ref="I2:M2"/>
    <mergeCell ref="A199:M199"/>
    <mergeCell ref="A200:M200"/>
  </mergeCells>
  <printOptions horizontalCentered="1" verticalCentered="1"/>
  <pageMargins left="0" right="0" top="0.1968503937007874" bottom="0.1968503937007874" header="0.1968503937007874" footer="0.15748031496062992"/>
  <pageSetup horizontalDpi="300" verticalDpi="300" orientation="landscape" paperSize="9" scale="81" r:id="rId2"/>
  <drawing r:id="rId1"/>
</worksheet>
</file>

<file path=xl/worksheets/sheet2.xml><?xml version="1.0" encoding="utf-8"?>
<worksheet xmlns="http://schemas.openxmlformats.org/spreadsheetml/2006/main" xmlns:r="http://schemas.openxmlformats.org/officeDocument/2006/relationships">
  <sheetPr codeName="Foglio19"/>
  <dimension ref="A1:L147"/>
  <sheetViews>
    <sheetView showGridLines="0" zoomScalePageLayoutView="0" workbookViewId="0" topLeftCell="A1">
      <pane xSplit="2" ySplit="5" topLeftCell="G122" activePane="bottomRight" state="frozen"/>
      <selection pane="topLeft" activeCell="A117" sqref="A117:IV119"/>
      <selection pane="topRight" activeCell="A117" sqref="A117:IV119"/>
      <selection pane="bottomLeft" activeCell="A117" sqref="A117:IV119"/>
      <selection pane="bottomRight" activeCell="C17" sqref="C17"/>
    </sheetView>
  </sheetViews>
  <sheetFormatPr defaultColWidth="9.33203125" defaultRowHeight="10.5"/>
  <cols>
    <col min="1" max="1" width="51.83203125" style="3" customWidth="1"/>
    <col min="2" max="2" width="10" style="5" customWidth="1"/>
    <col min="3" max="3" width="14.83203125" style="3" customWidth="1"/>
    <col min="4" max="10" width="19.83203125" style="3" customWidth="1"/>
    <col min="11" max="16384" width="9.33203125" style="3" customWidth="1"/>
  </cols>
  <sheetData>
    <row r="1" spans="1:12" ht="87" customHeight="1">
      <c r="A1" s="139" t="str">
        <f>'t1'!A1</f>
        <v>COMPARTO SERVIZIO SANITARIO NAZIONALE - anno 2012</v>
      </c>
      <c r="B1" s="139"/>
      <c r="C1" s="139"/>
      <c r="D1" s="139"/>
      <c r="E1" s="139"/>
      <c r="F1" s="139"/>
      <c r="G1" s="139"/>
      <c r="H1" s="139"/>
      <c r="I1" s="1"/>
      <c r="J1" s="74"/>
      <c r="L1"/>
    </row>
    <row r="2" spans="1:10" ht="27" customHeight="1" thickBot="1">
      <c r="A2" s="4"/>
      <c r="G2" s="154"/>
      <c r="H2" s="154"/>
      <c r="I2" s="154"/>
      <c r="J2" s="154"/>
    </row>
    <row r="3" spans="1:10" ht="12" thickBot="1">
      <c r="A3" s="6"/>
      <c r="B3" s="7"/>
      <c r="C3" s="41" t="s">
        <v>55</v>
      </c>
      <c r="D3" s="8"/>
      <c r="E3" s="8"/>
      <c r="F3" s="8"/>
      <c r="G3" s="8"/>
      <c r="H3" s="8"/>
      <c r="I3" s="37"/>
      <c r="J3" s="37"/>
    </row>
    <row r="4" spans="1:10" ht="34.5" thickTop="1">
      <c r="A4" s="17" t="s">
        <v>18</v>
      </c>
      <c r="B4" s="38" t="s">
        <v>1</v>
      </c>
      <c r="C4" s="39" t="s">
        <v>50</v>
      </c>
      <c r="D4" s="39" t="s">
        <v>19</v>
      </c>
      <c r="E4" s="39" t="s">
        <v>54</v>
      </c>
      <c r="F4" s="39" t="s">
        <v>370</v>
      </c>
      <c r="G4" s="39" t="s">
        <v>49</v>
      </c>
      <c r="H4" s="39" t="s">
        <v>371</v>
      </c>
      <c r="I4" s="39" t="s">
        <v>372</v>
      </c>
      <c r="J4" s="40" t="s">
        <v>5</v>
      </c>
    </row>
    <row r="5" spans="1:10" s="62" customFormat="1" ht="9" thickBot="1">
      <c r="A5" s="63"/>
      <c r="B5" s="64"/>
      <c r="C5" s="65" t="s">
        <v>352</v>
      </c>
      <c r="D5" s="65" t="s">
        <v>353</v>
      </c>
      <c r="E5" s="65" t="s">
        <v>354</v>
      </c>
      <c r="F5" s="65" t="s">
        <v>355</v>
      </c>
      <c r="G5" s="65" t="s">
        <v>356</v>
      </c>
      <c r="H5" s="65" t="s">
        <v>357</v>
      </c>
      <c r="I5" s="65" t="s">
        <v>358</v>
      </c>
      <c r="J5" s="66"/>
    </row>
    <row r="6" spans="1:10" ht="12" customHeight="1" thickTop="1">
      <c r="A6" s="16" t="str">
        <f>'t1'!A6</f>
        <v>direttore generale</v>
      </c>
      <c r="B6" s="58" t="str">
        <f>'t1'!B6</f>
        <v>0D0097</v>
      </c>
      <c r="C6" s="114">
        <v>11.6</v>
      </c>
      <c r="D6" s="115">
        <v>149772</v>
      </c>
      <c r="E6" s="115"/>
      <c r="F6" s="115"/>
      <c r="G6" s="115"/>
      <c r="H6" s="115"/>
      <c r="I6" s="116"/>
      <c r="J6" s="96">
        <f aca="true" t="shared" si="0" ref="J6:J37">(D6+E6+F6+G6+H6)-I6</f>
        <v>149772</v>
      </c>
    </row>
    <row r="7" spans="1:10" ht="12" customHeight="1">
      <c r="A7" s="44" t="str">
        <f>'t1'!A7</f>
        <v>direttore sanitario</v>
      </c>
      <c r="B7" s="56" t="str">
        <f>'t1'!B7</f>
        <v>0D0482</v>
      </c>
      <c r="C7" s="114">
        <v>12</v>
      </c>
      <c r="D7" s="115">
        <v>123950</v>
      </c>
      <c r="E7" s="115"/>
      <c r="F7" s="115"/>
      <c r="G7" s="115"/>
      <c r="H7" s="115"/>
      <c r="I7" s="116"/>
      <c r="J7" s="96">
        <f t="shared" si="0"/>
        <v>123950</v>
      </c>
    </row>
    <row r="8" spans="1:10" ht="12" customHeight="1">
      <c r="A8" s="44" t="str">
        <f>'t1'!A8</f>
        <v>direttore amministrativo</v>
      </c>
      <c r="B8" s="56" t="str">
        <f>'t1'!B8</f>
        <v>0D0163</v>
      </c>
      <c r="C8" s="114">
        <v>12</v>
      </c>
      <c r="D8" s="115">
        <v>123950</v>
      </c>
      <c r="E8" s="115"/>
      <c r="F8" s="115"/>
      <c r="G8" s="115"/>
      <c r="H8" s="115"/>
      <c r="I8" s="116"/>
      <c r="J8" s="96">
        <f t="shared" si="0"/>
        <v>123950</v>
      </c>
    </row>
    <row r="9" spans="1:10" ht="12" customHeight="1">
      <c r="A9" s="44" t="str">
        <f>'t1'!A9</f>
        <v>direttore dei servizi sociali</v>
      </c>
      <c r="B9" s="56" t="str">
        <f>'t1'!B9</f>
        <v>0D0484</v>
      </c>
      <c r="C9" s="114"/>
      <c r="D9" s="115"/>
      <c r="E9" s="115"/>
      <c r="F9" s="115"/>
      <c r="G9" s="115"/>
      <c r="H9" s="115"/>
      <c r="I9" s="116"/>
      <c r="J9" s="96">
        <f t="shared" si="0"/>
        <v>0</v>
      </c>
    </row>
    <row r="10" spans="1:10" ht="12" customHeight="1">
      <c r="A10" s="44" t="str">
        <f>'t1'!A10</f>
        <v>dir. medico con inc. di struttura complessa (rapp. esclusivo)</v>
      </c>
      <c r="B10" s="56" t="str">
        <f>'t1'!B10</f>
        <v>SD0E33</v>
      </c>
      <c r="C10" s="114">
        <v>962.2</v>
      </c>
      <c r="D10" s="115">
        <v>3205675</v>
      </c>
      <c r="E10" s="115">
        <v>598843</v>
      </c>
      <c r="F10" s="115">
        <v>734008</v>
      </c>
      <c r="G10" s="115"/>
      <c r="H10" s="115"/>
      <c r="I10" s="116"/>
      <c r="J10" s="96">
        <f t="shared" si="0"/>
        <v>4538526</v>
      </c>
    </row>
    <row r="11" spans="1:10" ht="12" customHeight="1">
      <c r="A11" s="44" t="str">
        <f>'t1'!A11</f>
        <v>dir. medico con inc. di struttura complessa (rapp. non escl.)</v>
      </c>
      <c r="B11" s="56" t="str">
        <f>'t1'!B11</f>
        <v>SD0N33</v>
      </c>
      <c r="C11" s="114"/>
      <c r="D11" s="115"/>
      <c r="E11" s="115"/>
      <c r="F11" s="115"/>
      <c r="G11" s="115"/>
      <c r="H11" s="115"/>
      <c r="I11" s="116"/>
      <c r="J11" s="96">
        <f t="shared" si="0"/>
        <v>0</v>
      </c>
    </row>
    <row r="12" spans="1:10" ht="12" customHeight="1">
      <c r="A12" s="44" t="str">
        <f>'t1'!A12</f>
        <v>dir. medico con inc. di struttura semplice (rapp. esclusivo)</v>
      </c>
      <c r="B12" s="56" t="str">
        <f>'t1'!B12</f>
        <v>SD0E34</v>
      </c>
      <c r="C12" s="114">
        <v>1444.45</v>
      </c>
      <c r="D12" s="115">
        <v>4812344</v>
      </c>
      <c r="E12" s="115">
        <v>553419</v>
      </c>
      <c r="F12" s="115">
        <v>798128</v>
      </c>
      <c r="G12" s="115"/>
      <c r="H12" s="115"/>
      <c r="I12" s="116"/>
      <c r="J12" s="96">
        <f t="shared" si="0"/>
        <v>6163891</v>
      </c>
    </row>
    <row r="13" spans="1:10" ht="12" customHeight="1">
      <c r="A13" s="44" t="str">
        <f>'t1'!A13</f>
        <v>dir. medico con inc. di struttura semplice (rapp. non escl.)</v>
      </c>
      <c r="B13" s="56" t="str">
        <f>'t1'!B13</f>
        <v>SD0N34</v>
      </c>
      <c r="C13" s="114">
        <v>12</v>
      </c>
      <c r="D13" s="115">
        <v>39979</v>
      </c>
      <c r="E13" s="115">
        <v>5846</v>
      </c>
      <c r="F13" s="115">
        <v>5258</v>
      </c>
      <c r="G13" s="115"/>
      <c r="H13" s="115"/>
      <c r="I13" s="116"/>
      <c r="J13" s="96">
        <f t="shared" si="0"/>
        <v>51083</v>
      </c>
    </row>
    <row r="14" spans="1:10" ht="12" customHeight="1">
      <c r="A14" s="44" t="str">
        <f>'t1'!A14</f>
        <v>dirigenti medici con altri incar. prof.li (rapp. esclusivo)</v>
      </c>
      <c r="B14" s="56" t="str">
        <f>'t1'!B14</f>
        <v>SD0035</v>
      </c>
      <c r="C14" s="114">
        <v>11935.02</v>
      </c>
      <c r="D14" s="115">
        <v>39762967</v>
      </c>
      <c r="E14" s="115">
        <v>1912928</v>
      </c>
      <c r="F14" s="115">
        <v>5277271</v>
      </c>
      <c r="G14" s="115"/>
      <c r="H14" s="115">
        <v>264840</v>
      </c>
      <c r="I14" s="116"/>
      <c r="J14" s="96">
        <f t="shared" si="0"/>
        <v>47218006</v>
      </c>
    </row>
    <row r="15" spans="1:10" ht="12" customHeight="1">
      <c r="A15" s="44" t="str">
        <f>'t1'!A15</f>
        <v>dirigenti medici con altri incar. prof.li (rapp. non escl.)</v>
      </c>
      <c r="B15" s="56" t="str">
        <f>'t1'!B15</f>
        <v>SD0036</v>
      </c>
      <c r="C15" s="114">
        <v>668.4</v>
      </c>
      <c r="D15" s="115">
        <v>2226848</v>
      </c>
      <c r="E15" s="115">
        <v>55903</v>
      </c>
      <c r="F15" s="115">
        <v>230375</v>
      </c>
      <c r="G15" s="115"/>
      <c r="H15" s="115">
        <v>184946</v>
      </c>
      <c r="I15" s="116">
        <v>331</v>
      </c>
      <c r="J15" s="96">
        <f t="shared" si="0"/>
        <v>2697741</v>
      </c>
    </row>
    <row r="16" spans="1:10" ht="12" customHeight="1">
      <c r="A16" s="44" t="str">
        <f>'t1'!A16</f>
        <v>dirigenti medici a tempo determinato (b)</v>
      </c>
      <c r="B16" s="56" t="str">
        <f>'t1'!B16</f>
        <v>SD0597</v>
      </c>
      <c r="C16" s="114">
        <v>36</v>
      </c>
      <c r="D16" s="115">
        <v>119938</v>
      </c>
      <c r="E16" s="115">
        <v>2039</v>
      </c>
      <c r="F16" s="115">
        <v>25644</v>
      </c>
      <c r="G16" s="115"/>
      <c r="H16" s="115"/>
      <c r="I16" s="116"/>
      <c r="J16" s="96">
        <f t="shared" si="0"/>
        <v>147621</v>
      </c>
    </row>
    <row r="17" spans="1:10" ht="12" customHeight="1">
      <c r="A17" s="44" t="str">
        <f>'t1'!A17</f>
        <v>veterinari con inc. di struttura complessa (rapp.esclusivo)</v>
      </c>
      <c r="B17" s="56" t="str">
        <f>'t1'!B17</f>
        <v>SD0E74</v>
      </c>
      <c r="C17" s="114">
        <v>12</v>
      </c>
      <c r="D17" s="115">
        <v>39979</v>
      </c>
      <c r="E17" s="115">
        <v>5727</v>
      </c>
      <c r="F17" s="115">
        <v>9769</v>
      </c>
      <c r="G17" s="115"/>
      <c r="H17" s="115"/>
      <c r="I17" s="116"/>
      <c r="J17" s="96">
        <f t="shared" si="0"/>
        <v>55475</v>
      </c>
    </row>
    <row r="18" spans="1:10" ht="12" customHeight="1">
      <c r="A18" s="44" t="str">
        <f>'t1'!A18</f>
        <v>veterinari con inc. di struttura complessa (rapp. non escl.)</v>
      </c>
      <c r="B18" s="56" t="str">
        <f>'t1'!B18</f>
        <v>SD0N74</v>
      </c>
      <c r="C18" s="114"/>
      <c r="D18" s="115"/>
      <c r="E18" s="115"/>
      <c r="F18" s="115"/>
      <c r="G18" s="115"/>
      <c r="H18" s="115"/>
      <c r="I18" s="116"/>
      <c r="J18" s="96">
        <f t="shared" si="0"/>
        <v>0</v>
      </c>
    </row>
    <row r="19" spans="1:10" ht="12" customHeight="1">
      <c r="A19" s="44" t="str">
        <f>'t1'!A19</f>
        <v>veterinari con inc. di struttura semplice (rapp. esclusivo)</v>
      </c>
      <c r="B19" s="56" t="str">
        <f>'t1'!B19</f>
        <v>SD0E73</v>
      </c>
      <c r="C19" s="114">
        <v>73</v>
      </c>
      <c r="D19" s="115">
        <v>243208</v>
      </c>
      <c r="E19" s="115">
        <v>31316</v>
      </c>
      <c r="F19" s="115">
        <v>46445</v>
      </c>
      <c r="G19" s="115"/>
      <c r="H19" s="115"/>
      <c r="I19" s="116"/>
      <c r="J19" s="96">
        <f t="shared" si="0"/>
        <v>320969</v>
      </c>
    </row>
    <row r="20" spans="1:10" ht="12" customHeight="1">
      <c r="A20" s="44" t="str">
        <f>'t1'!A20</f>
        <v>veterinari con inc. di struttura semplice (rapp. non escl.)</v>
      </c>
      <c r="B20" s="56" t="str">
        <f>'t1'!B20</f>
        <v>SD0N73</v>
      </c>
      <c r="C20" s="114"/>
      <c r="D20" s="115"/>
      <c r="E20" s="115"/>
      <c r="F20" s="115"/>
      <c r="G20" s="115"/>
      <c r="H20" s="115"/>
      <c r="I20" s="116"/>
      <c r="J20" s="96">
        <f t="shared" si="0"/>
        <v>0</v>
      </c>
    </row>
    <row r="21" spans="1:10" ht="12" customHeight="1">
      <c r="A21" s="44" t="str">
        <f>'t1'!A21</f>
        <v>veterinari con altri incar. prof.li (rapp. esclusivo)</v>
      </c>
      <c r="B21" s="56" t="str">
        <f>'t1'!B21</f>
        <v>SD0A73</v>
      </c>
      <c r="C21" s="114">
        <v>568.83</v>
      </c>
      <c r="D21" s="115">
        <v>1895120</v>
      </c>
      <c r="E21" s="115">
        <v>174966</v>
      </c>
      <c r="F21" s="115">
        <v>270702</v>
      </c>
      <c r="G21" s="115"/>
      <c r="H21" s="115"/>
      <c r="I21" s="116">
        <v>207</v>
      </c>
      <c r="J21" s="96">
        <f t="shared" si="0"/>
        <v>2340581</v>
      </c>
    </row>
    <row r="22" spans="1:10" ht="12" customHeight="1">
      <c r="A22" s="44" t="str">
        <f>'t1'!A22</f>
        <v>veterinari con altri incar. prof.li (rapp. non escl.)</v>
      </c>
      <c r="B22" s="56" t="str">
        <f>'t1'!B22</f>
        <v>SD0072</v>
      </c>
      <c r="C22" s="114">
        <v>48</v>
      </c>
      <c r="D22" s="115">
        <v>159917</v>
      </c>
      <c r="E22" s="115">
        <v>14874</v>
      </c>
      <c r="F22" s="115">
        <v>17625</v>
      </c>
      <c r="G22" s="115"/>
      <c r="H22" s="115"/>
      <c r="I22" s="116"/>
      <c r="J22" s="96">
        <f t="shared" si="0"/>
        <v>192416</v>
      </c>
    </row>
    <row r="23" spans="1:10" ht="12" customHeight="1">
      <c r="A23" s="44" t="str">
        <f>'t1'!A23</f>
        <v>veterinari a tempo determinato (b)</v>
      </c>
      <c r="B23" s="56" t="str">
        <f>'t1'!B23</f>
        <v>SD0598</v>
      </c>
      <c r="C23" s="114"/>
      <c r="D23" s="115"/>
      <c r="E23" s="115"/>
      <c r="F23" s="115"/>
      <c r="G23" s="115"/>
      <c r="H23" s="115"/>
      <c r="I23" s="116"/>
      <c r="J23" s="96">
        <f t="shared" si="0"/>
        <v>0</v>
      </c>
    </row>
    <row r="24" spans="1:10" ht="12" customHeight="1">
      <c r="A24" s="44" t="str">
        <f>'t1'!A24</f>
        <v>odontoiatri con inc. di struttura complessa (rapp. esclusivo)</v>
      </c>
      <c r="B24" s="56" t="str">
        <f>'t1'!B24</f>
        <v>SD0E49</v>
      </c>
      <c r="C24" s="114"/>
      <c r="D24" s="115"/>
      <c r="E24" s="115"/>
      <c r="F24" s="115"/>
      <c r="G24" s="115"/>
      <c r="H24" s="115"/>
      <c r="I24" s="116"/>
      <c r="J24" s="96">
        <f t="shared" si="0"/>
        <v>0</v>
      </c>
    </row>
    <row r="25" spans="1:10" ht="12" customHeight="1">
      <c r="A25" s="44" t="str">
        <f>'t1'!A25</f>
        <v>odontoiatri con inc. di struttura complessa (rapp. non escl.)</v>
      </c>
      <c r="B25" s="56" t="str">
        <f>'t1'!B25</f>
        <v>SD0N49</v>
      </c>
      <c r="C25" s="114"/>
      <c r="D25" s="115"/>
      <c r="E25" s="115"/>
      <c r="F25" s="115"/>
      <c r="G25" s="115"/>
      <c r="H25" s="115"/>
      <c r="I25" s="116"/>
      <c r="J25" s="96">
        <f t="shared" si="0"/>
        <v>0</v>
      </c>
    </row>
    <row r="26" spans="1:10" ht="12" customHeight="1">
      <c r="A26" s="44" t="str">
        <f>'t1'!A26</f>
        <v>odontoiatri con inc. di struttura semplice (rapp. esclusivo)</v>
      </c>
      <c r="B26" s="56" t="str">
        <f>'t1'!B26</f>
        <v>SD0E48</v>
      </c>
      <c r="C26" s="114"/>
      <c r="D26" s="115"/>
      <c r="E26" s="115"/>
      <c r="F26" s="115"/>
      <c r="G26" s="115"/>
      <c r="H26" s="115"/>
      <c r="I26" s="116"/>
      <c r="J26" s="96">
        <f t="shared" si="0"/>
        <v>0</v>
      </c>
    </row>
    <row r="27" spans="1:10" ht="12" customHeight="1">
      <c r="A27" s="44" t="str">
        <f>'t1'!A27</f>
        <v>odontoiatri con inc. di struttura semplice (rapp. non escl.)</v>
      </c>
      <c r="B27" s="56" t="str">
        <f>'t1'!B27</f>
        <v>SD0N48</v>
      </c>
      <c r="C27" s="114"/>
      <c r="D27" s="115"/>
      <c r="E27" s="115"/>
      <c r="F27" s="115"/>
      <c r="G27" s="115"/>
      <c r="H27" s="115"/>
      <c r="I27" s="116"/>
      <c r="J27" s="96">
        <f t="shared" si="0"/>
        <v>0</v>
      </c>
    </row>
    <row r="28" spans="1:10" ht="12" customHeight="1">
      <c r="A28" s="44" t="str">
        <f>'t1'!A28</f>
        <v>odontoiatri con altri incar. prof.li (rapp. esclusivo)</v>
      </c>
      <c r="B28" s="56" t="str">
        <f>'t1'!B28</f>
        <v>SD0A48</v>
      </c>
      <c r="C28" s="114"/>
      <c r="D28" s="115"/>
      <c r="E28" s="115"/>
      <c r="F28" s="115"/>
      <c r="G28" s="115"/>
      <c r="H28" s="115"/>
      <c r="I28" s="116"/>
      <c r="J28" s="96">
        <f t="shared" si="0"/>
        <v>0</v>
      </c>
    </row>
    <row r="29" spans="1:10" ht="12" customHeight="1">
      <c r="A29" s="44" t="str">
        <f>'t1'!A29</f>
        <v>odontoiatri con altri incar. prof.li (rapp. non escl.)</v>
      </c>
      <c r="B29" s="56" t="str">
        <f>'t1'!B29</f>
        <v>SD0047</v>
      </c>
      <c r="C29" s="114"/>
      <c r="D29" s="115"/>
      <c r="E29" s="115"/>
      <c r="F29" s="115"/>
      <c r="G29" s="115"/>
      <c r="H29" s="115"/>
      <c r="I29" s="116"/>
      <c r="J29" s="96">
        <f t="shared" si="0"/>
        <v>0</v>
      </c>
    </row>
    <row r="30" spans="1:10" ht="12" customHeight="1">
      <c r="A30" s="44" t="str">
        <f>'t1'!A30</f>
        <v>odontoiatri a tempo determinato (b)</v>
      </c>
      <c r="B30" s="56" t="str">
        <f>'t1'!B30</f>
        <v>SD0599</v>
      </c>
      <c r="C30" s="114"/>
      <c r="D30" s="115"/>
      <c r="E30" s="115"/>
      <c r="F30" s="115"/>
      <c r="G30" s="115"/>
      <c r="H30" s="115"/>
      <c r="I30" s="116"/>
      <c r="J30" s="96">
        <f t="shared" si="0"/>
        <v>0</v>
      </c>
    </row>
    <row r="31" spans="1:10" ht="12" customHeight="1">
      <c r="A31" s="44" t="str">
        <f>'t1'!A31</f>
        <v>farmacisti con inc. di struttura complessa (rapp. esclusivo)</v>
      </c>
      <c r="B31" s="56" t="str">
        <f>'t1'!B31</f>
        <v>SD0E39</v>
      </c>
      <c r="C31" s="114">
        <v>36</v>
      </c>
      <c r="D31" s="115">
        <v>119938</v>
      </c>
      <c r="E31" s="115">
        <v>1182</v>
      </c>
      <c r="F31" s="115">
        <v>23010</v>
      </c>
      <c r="G31" s="115"/>
      <c r="H31" s="115"/>
      <c r="I31" s="116"/>
      <c r="J31" s="96">
        <f t="shared" si="0"/>
        <v>144130</v>
      </c>
    </row>
    <row r="32" spans="1:10" ht="12" customHeight="1">
      <c r="A32" s="44" t="str">
        <f>'t1'!A32</f>
        <v>farmacisti con inc. di struttura complessa (rapp. non escl.)</v>
      </c>
      <c r="B32" s="56" t="str">
        <f>'t1'!B32</f>
        <v>SD0N39</v>
      </c>
      <c r="C32" s="114"/>
      <c r="D32" s="115"/>
      <c r="E32" s="115"/>
      <c r="F32" s="115"/>
      <c r="G32" s="115"/>
      <c r="H32" s="115"/>
      <c r="I32" s="116"/>
      <c r="J32" s="96">
        <f t="shared" si="0"/>
        <v>0</v>
      </c>
    </row>
    <row r="33" spans="1:10" ht="12" customHeight="1">
      <c r="A33" s="44" t="str">
        <f>'t1'!A33</f>
        <v>farmacisti con inc. di struttura semplice (rapp. esclusivo)</v>
      </c>
      <c r="B33" s="56" t="str">
        <f>'t1'!B33</f>
        <v>SD0E38</v>
      </c>
      <c r="C33" s="114">
        <v>24</v>
      </c>
      <c r="D33" s="115">
        <v>79959</v>
      </c>
      <c r="E33" s="115">
        <v>836</v>
      </c>
      <c r="F33" s="115">
        <v>10092</v>
      </c>
      <c r="G33" s="115"/>
      <c r="H33" s="115"/>
      <c r="I33" s="116"/>
      <c r="J33" s="96">
        <f t="shared" si="0"/>
        <v>90887</v>
      </c>
    </row>
    <row r="34" spans="1:10" ht="12" customHeight="1">
      <c r="A34" s="44" t="str">
        <f>'t1'!A34</f>
        <v>farmacisti con inc. di struttura semplice (rapp. non escl.)</v>
      </c>
      <c r="B34" s="56" t="str">
        <f>'t1'!B34</f>
        <v>SD0N38</v>
      </c>
      <c r="C34" s="114"/>
      <c r="D34" s="115"/>
      <c r="E34" s="115"/>
      <c r="F34" s="115"/>
      <c r="G34" s="115"/>
      <c r="H34" s="115"/>
      <c r="I34" s="116"/>
      <c r="J34" s="96">
        <f t="shared" si="0"/>
        <v>0</v>
      </c>
    </row>
    <row r="35" spans="1:10" ht="12" customHeight="1">
      <c r="A35" s="44" t="str">
        <f>'t1'!A35</f>
        <v>farmacisti con altri incar. prof.li (rapp. esclusivo)</v>
      </c>
      <c r="B35" s="56" t="str">
        <f>'t1'!B35</f>
        <v>SD0A38</v>
      </c>
      <c r="C35" s="114">
        <v>445.69</v>
      </c>
      <c r="D35" s="115">
        <v>1484865</v>
      </c>
      <c r="E35" s="115">
        <v>2746</v>
      </c>
      <c r="F35" s="115">
        <v>160609</v>
      </c>
      <c r="G35" s="115"/>
      <c r="H35" s="115">
        <v>615</v>
      </c>
      <c r="I35" s="116"/>
      <c r="J35" s="96">
        <f t="shared" si="0"/>
        <v>1648835</v>
      </c>
    </row>
    <row r="36" spans="1:10" ht="12" customHeight="1">
      <c r="A36" s="44" t="str">
        <f>'t1'!A36</f>
        <v>farmacisti con altri incar. prof.li (rapp. non escl.)</v>
      </c>
      <c r="B36" s="56" t="str">
        <f>'t1'!B36</f>
        <v>SD0037</v>
      </c>
      <c r="C36" s="114"/>
      <c r="D36" s="115"/>
      <c r="E36" s="115"/>
      <c r="F36" s="115"/>
      <c r="G36" s="115"/>
      <c r="H36" s="115"/>
      <c r="I36" s="116"/>
      <c r="J36" s="96">
        <f t="shared" si="0"/>
        <v>0</v>
      </c>
    </row>
    <row r="37" spans="1:10" ht="12" customHeight="1">
      <c r="A37" s="44" t="str">
        <f>'t1'!A37</f>
        <v>farmacisti a tempo determinato (b)</v>
      </c>
      <c r="B37" s="56" t="str">
        <f>'t1'!B37</f>
        <v>SD0600</v>
      </c>
      <c r="C37" s="114"/>
      <c r="D37" s="115"/>
      <c r="E37" s="115"/>
      <c r="F37" s="115"/>
      <c r="G37" s="115"/>
      <c r="H37" s="115"/>
      <c r="I37" s="116"/>
      <c r="J37" s="96">
        <f t="shared" si="0"/>
        <v>0</v>
      </c>
    </row>
    <row r="38" spans="1:10" ht="12" customHeight="1">
      <c r="A38" s="44" t="str">
        <f>'t1'!A38</f>
        <v>biologi con inc. di struttura complessa (rapp. esclusivo)</v>
      </c>
      <c r="B38" s="56" t="str">
        <f>'t1'!B38</f>
        <v>SD0E13</v>
      </c>
      <c r="C38" s="114">
        <v>24</v>
      </c>
      <c r="D38" s="115">
        <v>79959</v>
      </c>
      <c r="E38" s="115">
        <v>3427</v>
      </c>
      <c r="F38" s="115">
        <v>15250</v>
      </c>
      <c r="G38" s="115"/>
      <c r="H38" s="115"/>
      <c r="I38" s="116"/>
      <c r="J38" s="96">
        <f aca="true" t="shared" si="1" ref="J38:J70">(D38+E38+F38+G38+H38)-I38</f>
        <v>98636</v>
      </c>
    </row>
    <row r="39" spans="1:10" ht="12" customHeight="1">
      <c r="A39" s="44" t="str">
        <f>'t1'!A39</f>
        <v>biologi con inc. di struttura complessa (rapp. non escl.)</v>
      </c>
      <c r="B39" s="56" t="str">
        <f>'t1'!B39</f>
        <v>SD0N13</v>
      </c>
      <c r="C39" s="114"/>
      <c r="D39" s="115"/>
      <c r="E39" s="115"/>
      <c r="F39" s="115"/>
      <c r="G39" s="115"/>
      <c r="H39" s="115"/>
      <c r="I39" s="116"/>
      <c r="J39" s="96">
        <f t="shared" si="1"/>
        <v>0</v>
      </c>
    </row>
    <row r="40" spans="1:10" ht="12" customHeight="1">
      <c r="A40" s="44" t="str">
        <f>'t1'!A40</f>
        <v>biologi con inc. di struttura semplice (rapp. esclusivo)</v>
      </c>
      <c r="B40" s="56" t="str">
        <f>'t1'!B40</f>
        <v>SD0E12</v>
      </c>
      <c r="C40" s="114">
        <v>37</v>
      </c>
      <c r="D40" s="115">
        <v>123270</v>
      </c>
      <c r="E40" s="115">
        <v>2588</v>
      </c>
      <c r="F40" s="115">
        <v>20740</v>
      </c>
      <c r="G40" s="115"/>
      <c r="H40" s="115"/>
      <c r="I40" s="116"/>
      <c r="J40" s="96">
        <f t="shared" si="1"/>
        <v>146598</v>
      </c>
    </row>
    <row r="41" spans="1:10" ht="12" customHeight="1">
      <c r="A41" s="44" t="str">
        <f>'t1'!A41</f>
        <v>biologi con inc. di struttura semplice (rapp. non escl.)</v>
      </c>
      <c r="B41" s="56" t="str">
        <f>'t1'!B41</f>
        <v>SD0N12</v>
      </c>
      <c r="C41" s="114"/>
      <c r="D41" s="115"/>
      <c r="E41" s="115"/>
      <c r="F41" s="115"/>
      <c r="G41" s="115"/>
      <c r="H41" s="115"/>
      <c r="I41" s="116"/>
      <c r="J41" s="96">
        <f t="shared" si="1"/>
        <v>0</v>
      </c>
    </row>
    <row r="42" spans="1:10" ht="12" customHeight="1">
      <c r="A42" s="44" t="str">
        <f>'t1'!A42</f>
        <v>biologi con altri incar. prof.li (rapp. esclusivo)</v>
      </c>
      <c r="B42" s="56" t="str">
        <f>'t1'!B42</f>
        <v>SD0A12</v>
      </c>
      <c r="C42" s="114">
        <v>377.25</v>
      </c>
      <c r="D42" s="115">
        <v>1256847</v>
      </c>
      <c r="E42" s="115">
        <v>11355</v>
      </c>
      <c r="F42" s="115">
        <v>141103</v>
      </c>
      <c r="G42" s="115"/>
      <c r="H42" s="115"/>
      <c r="I42" s="116">
        <v>185</v>
      </c>
      <c r="J42" s="96">
        <f t="shared" si="1"/>
        <v>1409120</v>
      </c>
    </row>
    <row r="43" spans="1:10" ht="12" customHeight="1">
      <c r="A43" s="44" t="str">
        <f>'t1'!A43</f>
        <v>biologi con altri incar. prof.li (rapp. non escl.)</v>
      </c>
      <c r="B43" s="56" t="str">
        <f>'t1'!B43</f>
        <v>SD0011</v>
      </c>
      <c r="C43" s="114"/>
      <c r="D43" s="115"/>
      <c r="E43" s="115"/>
      <c r="F43" s="115"/>
      <c r="G43" s="115"/>
      <c r="H43" s="115"/>
      <c r="I43" s="116"/>
      <c r="J43" s="96">
        <f t="shared" si="1"/>
        <v>0</v>
      </c>
    </row>
    <row r="44" spans="1:10" ht="12" customHeight="1">
      <c r="A44" s="44" t="str">
        <f>'t1'!A44</f>
        <v>biologi a tempo determinato (b)</v>
      </c>
      <c r="B44" s="56" t="str">
        <f>'t1'!B44</f>
        <v>SD0601</v>
      </c>
      <c r="C44" s="114"/>
      <c r="D44" s="115"/>
      <c r="E44" s="115"/>
      <c r="F44" s="115"/>
      <c r="G44" s="115"/>
      <c r="H44" s="115"/>
      <c r="I44" s="116"/>
      <c r="J44" s="96">
        <f t="shared" si="1"/>
        <v>0</v>
      </c>
    </row>
    <row r="45" spans="1:10" ht="12" customHeight="1">
      <c r="A45" s="44" t="str">
        <f>'t1'!A45</f>
        <v>chimici con inc. di struttura complessa (rapp. esclusivo)</v>
      </c>
      <c r="B45" s="56" t="str">
        <f>'t1'!B45</f>
        <v>SD0E16</v>
      </c>
      <c r="C45" s="114"/>
      <c r="D45" s="115"/>
      <c r="E45" s="115"/>
      <c r="F45" s="115"/>
      <c r="G45" s="115"/>
      <c r="H45" s="115"/>
      <c r="I45" s="116"/>
      <c r="J45" s="96">
        <f t="shared" si="1"/>
        <v>0</v>
      </c>
    </row>
    <row r="46" spans="1:10" ht="12" customHeight="1">
      <c r="A46" s="44" t="str">
        <f>'t1'!A46</f>
        <v>chimici con inc. di struttura complessa (rapp.non escl.)</v>
      </c>
      <c r="B46" s="56" t="str">
        <f>'t1'!B46</f>
        <v>SD0N16</v>
      </c>
      <c r="C46" s="114"/>
      <c r="D46" s="115"/>
      <c r="E46" s="115"/>
      <c r="F46" s="115"/>
      <c r="G46" s="115"/>
      <c r="H46" s="115"/>
      <c r="I46" s="116"/>
      <c r="J46" s="96">
        <f t="shared" si="1"/>
        <v>0</v>
      </c>
    </row>
    <row r="47" spans="1:10" ht="12" customHeight="1">
      <c r="A47" s="44" t="str">
        <f>'t1'!A47</f>
        <v>chimici con inc. di struttura semplice (rapp. esclusivo)</v>
      </c>
      <c r="B47" s="56" t="str">
        <f>'t1'!B47</f>
        <v>SD0E15</v>
      </c>
      <c r="C47" s="114">
        <v>12</v>
      </c>
      <c r="D47" s="115">
        <v>39979</v>
      </c>
      <c r="E47" s="115">
        <v>1735</v>
      </c>
      <c r="F47" s="115">
        <v>5676</v>
      </c>
      <c r="G47" s="115"/>
      <c r="H47" s="115"/>
      <c r="I47" s="116"/>
      <c r="J47" s="96">
        <f t="shared" si="1"/>
        <v>47390</v>
      </c>
    </row>
    <row r="48" spans="1:10" ht="12" customHeight="1">
      <c r="A48" s="44" t="str">
        <f>'t1'!A48</f>
        <v>chimici con inc. di struttura semplice (rapp. non escl.)</v>
      </c>
      <c r="B48" s="56" t="str">
        <f>'t1'!B48</f>
        <v>SD0N15</v>
      </c>
      <c r="C48" s="114"/>
      <c r="D48" s="115"/>
      <c r="E48" s="115"/>
      <c r="F48" s="115"/>
      <c r="G48" s="115"/>
      <c r="H48" s="115"/>
      <c r="I48" s="116"/>
      <c r="J48" s="96">
        <f t="shared" si="1"/>
        <v>0</v>
      </c>
    </row>
    <row r="49" spans="1:10" ht="12" customHeight="1">
      <c r="A49" s="44" t="str">
        <f>'t1'!A49</f>
        <v>chimici con altri incar. prof.li (rapp. esclusivo)</v>
      </c>
      <c r="B49" s="56" t="str">
        <f>'t1'!B49</f>
        <v>SD0A15</v>
      </c>
      <c r="C49" s="114">
        <v>95.03</v>
      </c>
      <c r="D49" s="115">
        <v>316591</v>
      </c>
      <c r="E49" s="115">
        <v>2725</v>
      </c>
      <c r="F49" s="115">
        <v>39037</v>
      </c>
      <c r="G49" s="115"/>
      <c r="H49" s="115"/>
      <c r="I49" s="116">
        <v>319</v>
      </c>
      <c r="J49" s="96">
        <f t="shared" si="1"/>
        <v>358034</v>
      </c>
    </row>
    <row r="50" spans="1:10" ht="12" customHeight="1">
      <c r="A50" s="44" t="str">
        <f>'t1'!A50</f>
        <v>chimici con altri incar. prof.li (rapp. non escl.)</v>
      </c>
      <c r="B50" s="56" t="str">
        <f>'t1'!B50</f>
        <v>SD0014</v>
      </c>
      <c r="C50" s="114"/>
      <c r="D50" s="115"/>
      <c r="E50" s="115"/>
      <c r="F50" s="115"/>
      <c r="G50" s="115"/>
      <c r="H50" s="115"/>
      <c r="I50" s="116"/>
      <c r="J50" s="96">
        <f t="shared" si="1"/>
        <v>0</v>
      </c>
    </row>
    <row r="51" spans="1:10" ht="12" customHeight="1">
      <c r="A51" s="44" t="str">
        <f>'t1'!A51</f>
        <v>chimici a tempo determinato (b)</v>
      </c>
      <c r="B51" s="56" t="str">
        <f>'t1'!B51</f>
        <v>SD0602</v>
      </c>
      <c r="C51" s="114"/>
      <c r="D51" s="115"/>
      <c r="E51" s="115"/>
      <c r="F51" s="115"/>
      <c r="G51" s="115"/>
      <c r="H51" s="115"/>
      <c r="I51" s="116"/>
      <c r="J51" s="96">
        <f t="shared" si="1"/>
        <v>0</v>
      </c>
    </row>
    <row r="52" spans="1:10" ht="12" customHeight="1">
      <c r="A52" s="44" t="str">
        <f>'t1'!A52</f>
        <v>fisici con inc. di struttura complessa (rapp. esclusivo)</v>
      </c>
      <c r="B52" s="56" t="str">
        <f>'t1'!B52</f>
        <v>SD0E42</v>
      </c>
      <c r="C52" s="114"/>
      <c r="D52" s="115"/>
      <c r="E52" s="115"/>
      <c r="F52" s="115"/>
      <c r="G52" s="115"/>
      <c r="H52" s="115"/>
      <c r="I52" s="116"/>
      <c r="J52" s="96">
        <f t="shared" si="1"/>
        <v>0</v>
      </c>
    </row>
    <row r="53" spans="1:10" ht="12" customHeight="1">
      <c r="A53" s="44" t="str">
        <f>'t1'!A53</f>
        <v>fisici con inc. di struttura complessa (rapp. non escl.)</v>
      </c>
      <c r="B53" s="56" t="str">
        <f>'t1'!B53</f>
        <v>SD0N42</v>
      </c>
      <c r="C53" s="114"/>
      <c r="D53" s="115"/>
      <c r="E53" s="115"/>
      <c r="F53" s="115"/>
      <c r="G53" s="115"/>
      <c r="H53" s="115"/>
      <c r="I53" s="116"/>
      <c r="J53" s="96">
        <f t="shared" si="1"/>
        <v>0</v>
      </c>
    </row>
    <row r="54" spans="1:10" ht="12" customHeight="1">
      <c r="A54" s="44" t="str">
        <f>'t1'!A54</f>
        <v>fisici con inc. di struttura semplice (rapp. esclusivo)</v>
      </c>
      <c r="B54" s="56" t="str">
        <f>'t1'!B54</f>
        <v>SD0E41</v>
      </c>
      <c r="C54" s="114">
        <v>24</v>
      </c>
      <c r="D54" s="115">
        <v>79959</v>
      </c>
      <c r="E54" s="115">
        <v>507</v>
      </c>
      <c r="F54" s="115">
        <v>10221</v>
      </c>
      <c r="G54" s="115"/>
      <c r="H54" s="115"/>
      <c r="I54" s="116"/>
      <c r="J54" s="96">
        <f t="shared" si="1"/>
        <v>90687</v>
      </c>
    </row>
    <row r="55" spans="1:10" ht="12" customHeight="1">
      <c r="A55" s="44" t="str">
        <f>'t1'!A55</f>
        <v>fisici con inc. di struttura semplice (rapp. non escl.)</v>
      </c>
      <c r="B55" s="56" t="str">
        <f>'t1'!B55</f>
        <v>SD0N41</v>
      </c>
      <c r="C55" s="114"/>
      <c r="D55" s="115"/>
      <c r="E55" s="115"/>
      <c r="F55" s="115"/>
      <c r="G55" s="115"/>
      <c r="H55" s="115"/>
      <c r="I55" s="116"/>
      <c r="J55" s="96">
        <f t="shared" si="1"/>
        <v>0</v>
      </c>
    </row>
    <row r="56" spans="1:10" ht="12" customHeight="1">
      <c r="A56" s="44" t="str">
        <f>'t1'!A56</f>
        <v>fisici con altri incar. prof.li (rapp. esclusivo)</v>
      </c>
      <c r="B56" s="56" t="str">
        <f>'t1'!B56</f>
        <v>SD0A41</v>
      </c>
      <c r="C56" s="114">
        <v>72.29</v>
      </c>
      <c r="D56" s="115">
        <v>240839</v>
      </c>
      <c r="E56" s="115"/>
      <c r="F56" s="115">
        <v>26031</v>
      </c>
      <c r="G56" s="115"/>
      <c r="H56" s="115"/>
      <c r="I56" s="116"/>
      <c r="J56" s="96">
        <f t="shared" si="1"/>
        <v>266870</v>
      </c>
    </row>
    <row r="57" spans="1:10" ht="12" customHeight="1">
      <c r="A57" s="44" t="str">
        <f>'t1'!A57</f>
        <v>fisici con altri incar. prof.li (rapp. non escl.)</v>
      </c>
      <c r="B57" s="56" t="str">
        <f>'t1'!B57</f>
        <v>SD0040</v>
      </c>
      <c r="C57" s="114"/>
      <c r="D57" s="115"/>
      <c r="E57" s="115"/>
      <c r="F57" s="115"/>
      <c r="G57" s="115"/>
      <c r="H57" s="115"/>
      <c r="I57" s="116"/>
      <c r="J57" s="96">
        <f t="shared" si="1"/>
        <v>0</v>
      </c>
    </row>
    <row r="58" spans="1:10" ht="12" customHeight="1">
      <c r="A58" s="44" t="str">
        <f>'t1'!A58</f>
        <v>fisici a tempo determinato (b)</v>
      </c>
      <c r="B58" s="56" t="str">
        <f>'t1'!B58</f>
        <v>SD0603</v>
      </c>
      <c r="C58" s="114"/>
      <c r="D58" s="115"/>
      <c r="E58" s="115"/>
      <c r="F58" s="115"/>
      <c r="G58" s="115"/>
      <c r="H58" s="115"/>
      <c r="I58" s="116"/>
      <c r="J58" s="96">
        <f t="shared" si="1"/>
        <v>0</v>
      </c>
    </row>
    <row r="59" spans="1:10" ht="12" customHeight="1">
      <c r="A59" s="44" t="str">
        <f>'t1'!A59</f>
        <v>psicologi con inc. di struttura complessa (rapp. esclusivo)</v>
      </c>
      <c r="B59" s="56" t="str">
        <f>'t1'!B59</f>
        <v>SD0E66</v>
      </c>
      <c r="C59" s="114">
        <v>12</v>
      </c>
      <c r="D59" s="115">
        <v>39979</v>
      </c>
      <c r="E59" s="115">
        <v>892</v>
      </c>
      <c r="F59" s="115">
        <v>7257</v>
      </c>
      <c r="G59" s="115"/>
      <c r="H59" s="115"/>
      <c r="I59" s="116"/>
      <c r="J59" s="96">
        <f t="shared" si="1"/>
        <v>48128</v>
      </c>
    </row>
    <row r="60" spans="1:10" ht="12" customHeight="1">
      <c r="A60" s="44" t="str">
        <f>'t1'!A60</f>
        <v>psicologi con inc. di struttura complessa (rapp. non escl.)</v>
      </c>
      <c r="B60" s="56" t="str">
        <f>'t1'!B60</f>
        <v>SD0N66</v>
      </c>
      <c r="C60" s="114"/>
      <c r="D60" s="115"/>
      <c r="E60" s="115"/>
      <c r="F60" s="115"/>
      <c r="G60" s="115"/>
      <c r="H60" s="115"/>
      <c r="I60" s="116"/>
      <c r="J60" s="96">
        <f t="shared" si="1"/>
        <v>0</v>
      </c>
    </row>
    <row r="61" spans="1:10" ht="12" customHeight="1">
      <c r="A61" s="44" t="str">
        <f>'t1'!A61</f>
        <v>psicologi con inc. di struttura semplice (rapp. esclusivo)</v>
      </c>
      <c r="B61" s="56" t="str">
        <f>'t1'!B61</f>
        <v>SD0E65</v>
      </c>
      <c r="C61" s="114"/>
      <c r="D61" s="115"/>
      <c r="E61" s="115"/>
      <c r="F61" s="115"/>
      <c r="G61" s="115"/>
      <c r="H61" s="115"/>
      <c r="I61" s="116"/>
      <c r="J61" s="96">
        <f t="shared" si="1"/>
        <v>0</v>
      </c>
    </row>
    <row r="62" spans="1:10" ht="12" customHeight="1">
      <c r="A62" s="44" t="str">
        <f>'t1'!A62</f>
        <v>psicologi con inc. di struttura semplice (rapp. non escl.)</v>
      </c>
      <c r="B62" s="56" t="str">
        <f>'t1'!B62</f>
        <v>SD0N65</v>
      </c>
      <c r="C62" s="114"/>
      <c r="D62" s="115"/>
      <c r="E62" s="115"/>
      <c r="F62" s="115"/>
      <c r="G62" s="115"/>
      <c r="H62" s="115"/>
      <c r="I62" s="116"/>
      <c r="J62" s="96">
        <f t="shared" si="1"/>
        <v>0</v>
      </c>
    </row>
    <row r="63" spans="1:10" ht="12" customHeight="1">
      <c r="A63" s="44" t="str">
        <f>'t1'!A63</f>
        <v>psicologi con altri incar. prof.li (rapp. esclusivo)</v>
      </c>
      <c r="B63" s="56" t="str">
        <f>'t1'!B63</f>
        <v>SD0A65</v>
      </c>
      <c r="C63" s="114">
        <v>848.87</v>
      </c>
      <c r="D63" s="115">
        <v>2828108</v>
      </c>
      <c r="E63" s="115">
        <v>20868</v>
      </c>
      <c r="F63" s="115">
        <v>337500</v>
      </c>
      <c r="G63" s="115"/>
      <c r="H63" s="115">
        <v>77</v>
      </c>
      <c r="I63" s="116">
        <v>2866</v>
      </c>
      <c r="J63" s="96">
        <f t="shared" si="1"/>
        <v>3183687</v>
      </c>
    </row>
    <row r="64" spans="1:10" ht="12" customHeight="1">
      <c r="A64" s="44" t="str">
        <f>'t1'!A64</f>
        <v>psicologi con altri incar. prof.li (rapp. non escl.)</v>
      </c>
      <c r="B64" s="56" t="str">
        <f>'t1'!B64</f>
        <v>SD0064</v>
      </c>
      <c r="C64" s="114">
        <v>3.44</v>
      </c>
      <c r="D64" s="115">
        <v>11461</v>
      </c>
      <c r="E64" s="115"/>
      <c r="F64" s="115">
        <v>774</v>
      </c>
      <c r="G64" s="115"/>
      <c r="H64" s="115"/>
      <c r="I64" s="116">
        <v>367</v>
      </c>
      <c r="J64" s="96">
        <f t="shared" si="1"/>
        <v>11868</v>
      </c>
    </row>
    <row r="65" spans="1:10" ht="12" customHeight="1">
      <c r="A65" s="44" t="str">
        <f>'t1'!A65</f>
        <v>psicologi a tempo determinato (b)</v>
      </c>
      <c r="B65" s="56" t="str">
        <f>'t1'!B65</f>
        <v>SD0604</v>
      </c>
      <c r="C65" s="114">
        <v>24</v>
      </c>
      <c r="D65" s="115">
        <v>79959</v>
      </c>
      <c r="E65" s="115"/>
      <c r="F65" s="115">
        <v>8272</v>
      </c>
      <c r="G65" s="115"/>
      <c r="H65" s="115"/>
      <c r="I65" s="116"/>
      <c r="J65" s="96">
        <f t="shared" si="1"/>
        <v>88231</v>
      </c>
    </row>
    <row r="66" spans="1:10" ht="12" customHeight="1">
      <c r="A66" s="44" t="str">
        <f>'t1'!A66</f>
        <v>dirigente delle professioni sanitarie (1)</v>
      </c>
      <c r="B66" s="56" t="str">
        <f>'t1'!B66</f>
        <v>SD0483</v>
      </c>
      <c r="C66" s="114">
        <v>80</v>
      </c>
      <c r="D66" s="115">
        <v>271278</v>
      </c>
      <c r="E66" s="115">
        <v>8988</v>
      </c>
      <c r="F66" s="115">
        <v>29214</v>
      </c>
      <c r="G66" s="115"/>
      <c r="H66" s="115"/>
      <c r="I66" s="116"/>
      <c r="J66" s="96">
        <f t="shared" si="1"/>
        <v>309480</v>
      </c>
    </row>
    <row r="67" spans="1:10" ht="12" customHeight="1">
      <c r="A67" s="44" t="str">
        <f>'t1'!A67</f>
        <v>dirigente delle professioni sanitarie a tempo determinato (b)</v>
      </c>
      <c r="B67" s="56" t="str">
        <f>'t1'!B67</f>
        <v>SD048A</v>
      </c>
      <c r="C67" s="114">
        <v>23</v>
      </c>
      <c r="D67" s="115">
        <v>76627</v>
      </c>
      <c r="E67" s="115">
        <v>1227</v>
      </c>
      <c r="F67" s="115">
        <v>10176</v>
      </c>
      <c r="G67" s="115"/>
      <c r="H67" s="115"/>
      <c r="I67" s="116"/>
      <c r="J67" s="96">
        <f>(D67+E67+F67+G67+H67)-I67</f>
        <v>88030</v>
      </c>
    </row>
    <row r="68" spans="1:10" ht="12" customHeight="1">
      <c r="A68" s="44" t="str">
        <f>'t1'!A68</f>
        <v>coll.re prof.le sanitario - pers. infer. esperto - ds</v>
      </c>
      <c r="B68" s="56" t="str">
        <f>'t1'!B68</f>
        <v>S18023</v>
      </c>
      <c r="C68" s="114">
        <v>2368.25</v>
      </c>
      <c r="D68" s="115">
        <v>4711881</v>
      </c>
      <c r="E68" s="115">
        <v>548714</v>
      </c>
      <c r="F68" s="115">
        <v>507865</v>
      </c>
      <c r="G68" s="115"/>
      <c r="H68" s="115">
        <v>86</v>
      </c>
      <c r="I68" s="116">
        <v>1443</v>
      </c>
      <c r="J68" s="96">
        <f t="shared" si="1"/>
        <v>5767103</v>
      </c>
    </row>
    <row r="69" spans="1:10" ht="12" customHeight="1">
      <c r="A69" s="44" t="str">
        <f>'t1'!A69</f>
        <v>coll.re prof.le sanitario - pers. infer. - d</v>
      </c>
      <c r="B69" s="56" t="str">
        <f>'t1'!B69</f>
        <v>S16020</v>
      </c>
      <c r="C69" s="114">
        <v>34205.75</v>
      </c>
      <c r="D69" s="115">
        <v>62403656</v>
      </c>
      <c r="E69" s="115">
        <v>5343173</v>
      </c>
      <c r="F69" s="115">
        <v>5857696</v>
      </c>
      <c r="G69" s="115"/>
      <c r="H69" s="115">
        <v>25468</v>
      </c>
      <c r="I69" s="116">
        <v>37195</v>
      </c>
      <c r="J69" s="96">
        <f t="shared" si="1"/>
        <v>73592798</v>
      </c>
    </row>
    <row r="70" spans="1:10" ht="12" customHeight="1">
      <c r="A70" s="44" t="str">
        <f>'t1'!A70</f>
        <v>oper.re prof.le sanitario pers. inferm. - c</v>
      </c>
      <c r="B70" s="56" t="str">
        <f>'t1'!B70</f>
        <v>S14056</v>
      </c>
      <c r="C70" s="114">
        <v>21.8</v>
      </c>
      <c r="D70" s="115">
        <v>37175</v>
      </c>
      <c r="E70" s="115">
        <v>4254</v>
      </c>
      <c r="F70" s="115">
        <v>3799</v>
      </c>
      <c r="G70" s="115"/>
      <c r="H70" s="115"/>
      <c r="I70" s="116"/>
      <c r="J70" s="96">
        <f t="shared" si="1"/>
        <v>45228</v>
      </c>
    </row>
    <row r="71" spans="1:10" ht="12" customHeight="1">
      <c r="A71" s="44" t="str">
        <f>'t1'!A71</f>
        <v>oper.re prof.le di II cat.pers. inferm. esperto - c (2)</v>
      </c>
      <c r="B71" s="56" t="str">
        <f>'t1'!B71</f>
        <v>S14E52</v>
      </c>
      <c r="C71" s="114">
        <v>88.02</v>
      </c>
      <c r="D71" s="115">
        <v>147256</v>
      </c>
      <c r="E71" s="115">
        <v>13354</v>
      </c>
      <c r="F71" s="115">
        <v>14025</v>
      </c>
      <c r="G71" s="115"/>
      <c r="H71" s="115"/>
      <c r="I71" s="116"/>
      <c r="J71" s="96">
        <f aca="true" t="shared" si="2" ref="J71:J102">(D71+E71+F71+G71+H71)-I71</f>
        <v>174635</v>
      </c>
    </row>
    <row r="72" spans="1:10" ht="12" customHeight="1">
      <c r="A72" s="44" t="str">
        <f>'t1'!A72</f>
        <v>oper.re prof.le di II cat.pers. inferm. bs</v>
      </c>
      <c r="B72" s="56" t="str">
        <f>'t1'!B72</f>
        <v>S13052</v>
      </c>
      <c r="C72" s="114">
        <v>11.17</v>
      </c>
      <c r="D72" s="115">
        <v>17010</v>
      </c>
      <c r="E72" s="115"/>
      <c r="F72" s="115">
        <v>1416</v>
      </c>
      <c r="G72" s="115"/>
      <c r="H72" s="115"/>
      <c r="I72" s="116"/>
      <c r="J72" s="96">
        <f t="shared" si="2"/>
        <v>18426</v>
      </c>
    </row>
    <row r="73" spans="1:10" ht="12" customHeight="1">
      <c r="A73" s="44" t="str">
        <f>'t1'!A73</f>
        <v>coll.re prof.le sanitario - pers. tec. esperto - ds</v>
      </c>
      <c r="B73" s="56" t="str">
        <f>'t1'!B73</f>
        <v>S18920</v>
      </c>
      <c r="C73" s="114">
        <v>230.01</v>
      </c>
      <c r="D73" s="115">
        <v>448472</v>
      </c>
      <c r="E73" s="115">
        <v>67715</v>
      </c>
      <c r="F73" s="115">
        <v>48354</v>
      </c>
      <c r="G73" s="115"/>
      <c r="H73" s="115"/>
      <c r="I73" s="116">
        <v>189</v>
      </c>
      <c r="J73" s="96">
        <f t="shared" si="2"/>
        <v>564352</v>
      </c>
    </row>
    <row r="74" spans="1:10" ht="12" customHeight="1">
      <c r="A74" s="44" t="str">
        <f>'t1'!A74</f>
        <v>coll.re prof.le sanitario - pers. tec.- d</v>
      </c>
      <c r="B74" s="56" t="str">
        <f>'t1'!B74</f>
        <v>S16021</v>
      </c>
      <c r="C74" s="114">
        <v>5012.87</v>
      </c>
      <c r="D74" s="115">
        <v>9055325</v>
      </c>
      <c r="E74" s="115">
        <v>789117</v>
      </c>
      <c r="F74" s="115">
        <v>846549</v>
      </c>
      <c r="G74" s="115"/>
      <c r="H74" s="115">
        <v>1226</v>
      </c>
      <c r="I74" s="116">
        <v>2644</v>
      </c>
      <c r="J74" s="96">
        <f t="shared" si="2"/>
        <v>10689573</v>
      </c>
    </row>
    <row r="75" spans="1:10" ht="12" customHeight="1">
      <c r="A75" s="44" t="str">
        <f>'t1'!A75</f>
        <v>oper.re prof.le sanitario - pers. tec.- c</v>
      </c>
      <c r="B75" s="56" t="str">
        <f>'t1'!B75</f>
        <v>S14054</v>
      </c>
      <c r="C75" s="114"/>
      <c r="D75" s="115"/>
      <c r="E75" s="115"/>
      <c r="F75" s="115"/>
      <c r="G75" s="115"/>
      <c r="H75" s="115"/>
      <c r="I75" s="116"/>
      <c r="J75" s="96">
        <f t="shared" si="2"/>
        <v>0</v>
      </c>
    </row>
    <row r="76" spans="1:10" ht="12" customHeight="1">
      <c r="A76" s="44" t="str">
        <f>'t1'!A76</f>
        <v>coll.re prof.le sanitario - tecn. della prev. esperto - ds</v>
      </c>
      <c r="B76" s="56" t="str">
        <f>'t1'!B76</f>
        <v>S18921</v>
      </c>
      <c r="C76" s="114">
        <v>670.58</v>
      </c>
      <c r="D76" s="115">
        <v>1311429</v>
      </c>
      <c r="E76" s="115">
        <v>155764</v>
      </c>
      <c r="F76" s="115">
        <v>139240</v>
      </c>
      <c r="G76" s="115"/>
      <c r="H76" s="115"/>
      <c r="I76" s="116">
        <v>2213</v>
      </c>
      <c r="J76" s="96">
        <f t="shared" si="2"/>
        <v>1604220</v>
      </c>
    </row>
    <row r="77" spans="1:10" ht="12" customHeight="1">
      <c r="A77" s="44" t="str">
        <f>'t1'!A77</f>
        <v>coll.re prof.le sanitario - tecn. della prev. - d</v>
      </c>
      <c r="B77" s="56" t="str">
        <f>'t1'!B77</f>
        <v>S16022</v>
      </c>
      <c r="C77" s="114">
        <v>2138.96</v>
      </c>
      <c r="D77" s="115">
        <v>3892848</v>
      </c>
      <c r="E77" s="115">
        <v>538218</v>
      </c>
      <c r="F77" s="115">
        <v>379040</v>
      </c>
      <c r="G77" s="115"/>
      <c r="H77" s="115"/>
      <c r="I77" s="116">
        <v>7965</v>
      </c>
      <c r="J77" s="96">
        <f t="shared" si="2"/>
        <v>4802141</v>
      </c>
    </row>
    <row r="78" spans="1:10" ht="12" customHeight="1">
      <c r="A78" s="44" t="str">
        <f>'t1'!A78</f>
        <v>oper.re prof.le sanitario - tecn. della prev. - c</v>
      </c>
      <c r="B78" s="56" t="str">
        <f>'t1'!B78</f>
        <v>S14055</v>
      </c>
      <c r="C78" s="114"/>
      <c r="D78" s="115"/>
      <c r="E78" s="115"/>
      <c r="F78" s="115"/>
      <c r="G78" s="115"/>
      <c r="H78" s="115"/>
      <c r="I78" s="116"/>
      <c r="J78" s="96">
        <f t="shared" si="2"/>
        <v>0</v>
      </c>
    </row>
    <row r="79" spans="1:10" ht="12" customHeight="1">
      <c r="A79" s="44" t="str">
        <f>'t1'!A79</f>
        <v>coll.re prof.le sanitario - pers. della riabil. esperto - ds</v>
      </c>
      <c r="B79" s="56" t="str">
        <f>'t1'!B79</f>
        <v>S18922</v>
      </c>
      <c r="C79" s="114">
        <v>466.59</v>
      </c>
      <c r="D79" s="115">
        <v>931992</v>
      </c>
      <c r="E79" s="115">
        <v>78287</v>
      </c>
      <c r="F79" s="115">
        <v>97720</v>
      </c>
      <c r="G79" s="115"/>
      <c r="H79" s="115"/>
      <c r="I79" s="116">
        <v>2264</v>
      </c>
      <c r="J79" s="96">
        <f t="shared" si="2"/>
        <v>1105735</v>
      </c>
    </row>
    <row r="80" spans="1:10" ht="12" customHeight="1">
      <c r="A80" s="44" t="str">
        <f>'t1'!A80</f>
        <v>coll.re prof.le sanitario - pers. della riabil. - d</v>
      </c>
      <c r="B80" s="56" t="str">
        <f>'t1'!B80</f>
        <v>S16019</v>
      </c>
      <c r="C80" s="114">
        <v>3671.26</v>
      </c>
      <c r="D80" s="115">
        <v>6630873</v>
      </c>
      <c r="E80" s="115">
        <v>601261</v>
      </c>
      <c r="F80" s="115">
        <v>622216</v>
      </c>
      <c r="G80" s="115"/>
      <c r="H80" s="115">
        <v>215</v>
      </c>
      <c r="I80" s="116">
        <v>9106</v>
      </c>
      <c r="J80" s="96">
        <f t="shared" si="2"/>
        <v>7845459</v>
      </c>
    </row>
    <row r="81" spans="1:10" ht="12" customHeight="1">
      <c r="A81" s="44" t="str">
        <f>'t1'!A81</f>
        <v>oper.re prof.le sanitario - pers. della riabil. - c</v>
      </c>
      <c r="B81" s="56" t="str">
        <f>'t1'!B81</f>
        <v>S14053</v>
      </c>
      <c r="C81" s="114"/>
      <c r="D81" s="115"/>
      <c r="E81" s="115"/>
      <c r="F81" s="115"/>
      <c r="G81" s="115"/>
      <c r="H81" s="115"/>
      <c r="I81" s="116"/>
      <c r="J81" s="96">
        <f t="shared" si="2"/>
        <v>0</v>
      </c>
    </row>
    <row r="82" spans="1:10" ht="12" customHeight="1">
      <c r="A82" s="44" t="str">
        <f>'t1'!A82</f>
        <v>oper.re prof.le di II cat. con funz. di riabil. esperto - c (2)</v>
      </c>
      <c r="B82" s="56" t="str">
        <f>'t1'!B82</f>
        <v>S14E51</v>
      </c>
      <c r="C82" s="114"/>
      <c r="D82" s="115"/>
      <c r="E82" s="115"/>
      <c r="F82" s="115"/>
      <c r="G82" s="115"/>
      <c r="H82" s="115"/>
      <c r="I82" s="116"/>
      <c r="J82" s="96">
        <f t="shared" si="2"/>
        <v>0</v>
      </c>
    </row>
    <row r="83" spans="1:10" ht="12" customHeight="1">
      <c r="A83" s="44" t="str">
        <f>'t1'!A83</f>
        <v>oper.re prof.le di II cat. con funz. di riabil. - bs</v>
      </c>
      <c r="B83" s="56" t="str">
        <f>'t1'!B83</f>
        <v>S13051</v>
      </c>
      <c r="C83" s="114"/>
      <c r="D83" s="115"/>
      <c r="E83" s="115"/>
      <c r="F83" s="115"/>
      <c r="G83" s="115"/>
      <c r="H83" s="115"/>
      <c r="I83" s="116"/>
      <c r="J83" s="96">
        <f t="shared" si="2"/>
        <v>0</v>
      </c>
    </row>
    <row r="84" spans="1:10" ht="12" customHeight="1">
      <c r="A84" s="44" t="str">
        <f>'t1'!A84</f>
        <v>profilo atipico ruolo sanitario</v>
      </c>
      <c r="B84" s="56" t="str">
        <f>'t1'!B84</f>
        <v>S00062</v>
      </c>
      <c r="C84" s="114"/>
      <c r="D84" s="115"/>
      <c r="E84" s="115"/>
      <c r="F84" s="115"/>
      <c r="G84" s="115"/>
      <c r="H84" s="115"/>
      <c r="I84" s="116"/>
      <c r="J84" s="96">
        <f t="shared" si="2"/>
        <v>0</v>
      </c>
    </row>
    <row r="85" spans="1:10" ht="12" customHeight="1">
      <c r="A85" s="44" t="str">
        <f>'t1'!A85</f>
        <v>avvocato dirig. con incarico di struttura complessa</v>
      </c>
      <c r="B85" s="56" t="str">
        <f>'t1'!B85</f>
        <v>PD0010</v>
      </c>
      <c r="C85" s="114"/>
      <c r="D85" s="115"/>
      <c r="E85" s="115"/>
      <c r="F85" s="115"/>
      <c r="G85" s="115"/>
      <c r="H85" s="115"/>
      <c r="I85" s="116"/>
      <c r="J85" s="96">
        <f t="shared" si="2"/>
        <v>0</v>
      </c>
    </row>
    <row r="86" spans="1:10" ht="12" customHeight="1">
      <c r="A86" s="44" t="str">
        <f>'t1'!A86</f>
        <v>avvocato dirig. con incarico di struttura semplice</v>
      </c>
      <c r="B86" s="56" t="str">
        <f>'t1'!B86</f>
        <v>PD0S09</v>
      </c>
      <c r="C86" s="114">
        <v>3</v>
      </c>
      <c r="D86" s="115">
        <v>9995</v>
      </c>
      <c r="E86" s="115"/>
      <c r="F86" s="115">
        <v>1091</v>
      </c>
      <c r="G86" s="115"/>
      <c r="H86" s="115"/>
      <c r="I86" s="116"/>
      <c r="J86" s="96">
        <f t="shared" si="2"/>
        <v>11086</v>
      </c>
    </row>
    <row r="87" spans="1:10" ht="12" customHeight="1">
      <c r="A87" s="44" t="str">
        <f>'t1'!A87</f>
        <v>avvocato dirig. con altri incar.prof.li</v>
      </c>
      <c r="B87" s="56" t="str">
        <f>'t1'!B87</f>
        <v>PD0A09</v>
      </c>
      <c r="C87" s="114"/>
      <c r="D87" s="115"/>
      <c r="E87" s="115"/>
      <c r="F87" s="115"/>
      <c r="G87" s="115"/>
      <c r="H87" s="115"/>
      <c r="I87" s="116"/>
      <c r="J87" s="96">
        <f t="shared" si="2"/>
        <v>0</v>
      </c>
    </row>
    <row r="88" spans="1:10" ht="12" customHeight="1">
      <c r="A88" s="44" t="str">
        <f>'t1'!A88</f>
        <v>avvocato dirig. a tempo determinato (b)</v>
      </c>
      <c r="B88" s="56" t="str">
        <f>'t1'!B88</f>
        <v>PD0605</v>
      </c>
      <c r="C88" s="114"/>
      <c r="D88" s="115"/>
      <c r="E88" s="115"/>
      <c r="F88" s="115"/>
      <c r="G88" s="115"/>
      <c r="H88" s="115"/>
      <c r="I88" s="116"/>
      <c r="J88" s="96">
        <f t="shared" si="2"/>
        <v>0</v>
      </c>
    </row>
    <row r="89" spans="1:10" ht="12" customHeight="1">
      <c r="A89" s="44" t="str">
        <f>'t1'!A89</f>
        <v>ingegnere dirig. con incarico di struttura complessa</v>
      </c>
      <c r="B89" s="56" t="str">
        <f>'t1'!B89</f>
        <v>PD0046</v>
      </c>
      <c r="C89" s="114">
        <v>61</v>
      </c>
      <c r="D89" s="115">
        <v>203228</v>
      </c>
      <c r="E89" s="115">
        <v>959</v>
      </c>
      <c r="F89" s="115">
        <v>34072</v>
      </c>
      <c r="G89" s="115"/>
      <c r="H89" s="115"/>
      <c r="I89" s="116"/>
      <c r="J89" s="96">
        <f t="shared" si="2"/>
        <v>238259</v>
      </c>
    </row>
    <row r="90" spans="1:10" ht="12" customHeight="1">
      <c r="A90" s="44" t="str">
        <f>'t1'!A90</f>
        <v>ingegnere dirig. con incarico di struttura semplice</v>
      </c>
      <c r="B90" s="56" t="str">
        <f>'t1'!B90</f>
        <v>PD0S45</v>
      </c>
      <c r="C90" s="114">
        <v>115</v>
      </c>
      <c r="D90" s="115">
        <v>383135</v>
      </c>
      <c r="E90" s="115">
        <v>914</v>
      </c>
      <c r="F90" s="115">
        <v>39824</v>
      </c>
      <c r="G90" s="115"/>
      <c r="H90" s="115"/>
      <c r="I90" s="116"/>
      <c r="J90" s="96">
        <f t="shared" si="2"/>
        <v>423873</v>
      </c>
    </row>
    <row r="91" spans="1:10" ht="12" customHeight="1">
      <c r="A91" s="44" t="str">
        <f>'t1'!A91</f>
        <v>ingegnere dirig. con altri incar.prof.li</v>
      </c>
      <c r="B91" s="56" t="str">
        <f>'t1'!B91</f>
        <v>PD0A45</v>
      </c>
      <c r="C91" s="114">
        <v>201.63</v>
      </c>
      <c r="D91" s="115">
        <v>677355</v>
      </c>
      <c r="E91" s="115">
        <v>3488</v>
      </c>
      <c r="F91" s="115">
        <v>63603</v>
      </c>
      <c r="G91" s="115"/>
      <c r="H91" s="115"/>
      <c r="I91" s="116">
        <v>149</v>
      </c>
      <c r="J91" s="96">
        <f t="shared" si="2"/>
        <v>744297</v>
      </c>
    </row>
    <row r="92" spans="1:10" ht="12" customHeight="1">
      <c r="A92" s="44" t="str">
        <f>'t1'!A92</f>
        <v>ingegnere dirig. a tempo determinato (b)</v>
      </c>
      <c r="B92" s="56" t="str">
        <f>'t1'!B92</f>
        <v>PD0606</v>
      </c>
      <c r="C92" s="114"/>
      <c r="D92" s="115"/>
      <c r="E92" s="115"/>
      <c r="F92" s="115"/>
      <c r="G92" s="115"/>
      <c r="H92" s="115"/>
      <c r="I92" s="116"/>
      <c r="J92" s="96">
        <f t="shared" si="2"/>
        <v>0</v>
      </c>
    </row>
    <row r="93" spans="1:10" ht="12" customHeight="1">
      <c r="A93" s="44" t="str">
        <f>'t1'!A93</f>
        <v>architetti dirig. con incarico di struttura complessa</v>
      </c>
      <c r="B93" s="56" t="str">
        <f>'t1'!B93</f>
        <v>PD0004</v>
      </c>
      <c r="C93" s="114"/>
      <c r="D93" s="115"/>
      <c r="E93" s="115"/>
      <c r="F93" s="115"/>
      <c r="G93" s="115"/>
      <c r="H93" s="115"/>
      <c r="I93" s="116"/>
      <c r="J93" s="96">
        <f t="shared" si="2"/>
        <v>0</v>
      </c>
    </row>
    <row r="94" spans="1:10" ht="12" customHeight="1">
      <c r="A94" s="44" t="str">
        <f>'t1'!A94</f>
        <v>architetti dirig. con incarico di struttura semplice</v>
      </c>
      <c r="B94" s="56" t="str">
        <f>'t1'!B94</f>
        <v>PD0S03</v>
      </c>
      <c r="C94" s="114">
        <v>1</v>
      </c>
      <c r="D94" s="115">
        <v>3332</v>
      </c>
      <c r="E94" s="115"/>
      <c r="F94" s="115">
        <v>3406</v>
      </c>
      <c r="G94" s="115"/>
      <c r="H94" s="115"/>
      <c r="I94" s="116"/>
      <c r="J94" s="96">
        <f t="shared" si="2"/>
        <v>6738</v>
      </c>
    </row>
    <row r="95" spans="1:10" ht="12" customHeight="1">
      <c r="A95" s="44" t="str">
        <f>'t1'!A95</f>
        <v>architetti dirig. con altri incar.prof.li</v>
      </c>
      <c r="B95" s="56" t="str">
        <f>'t1'!B95</f>
        <v>PD0A03</v>
      </c>
      <c r="C95" s="114">
        <v>11</v>
      </c>
      <c r="D95" s="115">
        <v>36648</v>
      </c>
      <c r="E95" s="115"/>
      <c r="F95" s="115"/>
      <c r="G95" s="115"/>
      <c r="H95" s="115"/>
      <c r="I95" s="116"/>
      <c r="J95" s="96">
        <f t="shared" si="2"/>
        <v>36648</v>
      </c>
    </row>
    <row r="96" spans="1:10" ht="12" customHeight="1">
      <c r="A96" s="44" t="str">
        <f>'t1'!A96</f>
        <v>architetti dirig. a tempo determinato (b)</v>
      </c>
      <c r="B96" s="56" t="str">
        <f>'t1'!B96</f>
        <v>PD0607</v>
      </c>
      <c r="C96" s="114"/>
      <c r="D96" s="115"/>
      <c r="E96" s="115"/>
      <c r="F96" s="115"/>
      <c r="G96" s="115"/>
      <c r="H96" s="115"/>
      <c r="I96" s="116"/>
      <c r="J96" s="96">
        <f t="shared" si="2"/>
        <v>0</v>
      </c>
    </row>
    <row r="97" spans="1:10" ht="12" customHeight="1">
      <c r="A97" s="44" t="str">
        <f>'t1'!A97</f>
        <v>geologi dirig. con incarico di struttura complessa</v>
      </c>
      <c r="B97" s="56" t="str">
        <f>'t1'!B97</f>
        <v>PD0044</v>
      </c>
      <c r="C97" s="114"/>
      <c r="D97" s="115"/>
      <c r="E97" s="115"/>
      <c r="F97" s="115"/>
      <c r="G97" s="115"/>
      <c r="H97" s="115"/>
      <c r="I97" s="116"/>
      <c r="J97" s="96">
        <f t="shared" si="2"/>
        <v>0</v>
      </c>
    </row>
    <row r="98" spans="1:10" ht="12" customHeight="1">
      <c r="A98" s="44" t="str">
        <f>'t1'!A98</f>
        <v>geologi dirig. con incarico di struttura semplice</v>
      </c>
      <c r="B98" s="56" t="str">
        <f>'t1'!B98</f>
        <v>PD0S43</v>
      </c>
      <c r="C98" s="114"/>
      <c r="D98" s="115"/>
      <c r="E98" s="115"/>
      <c r="F98" s="115"/>
      <c r="G98" s="115"/>
      <c r="H98" s="115"/>
      <c r="I98" s="116"/>
      <c r="J98" s="96">
        <f t="shared" si="2"/>
        <v>0</v>
      </c>
    </row>
    <row r="99" spans="1:10" ht="12" customHeight="1">
      <c r="A99" s="44" t="str">
        <f>'t1'!A99</f>
        <v>geologi dirig. con altri incar.prof.li</v>
      </c>
      <c r="B99" s="56" t="str">
        <f>'t1'!B99</f>
        <v>PD0A43</v>
      </c>
      <c r="C99" s="114"/>
      <c r="D99" s="115"/>
      <c r="E99" s="115"/>
      <c r="F99" s="115"/>
      <c r="G99" s="115"/>
      <c r="H99" s="115"/>
      <c r="I99" s="116"/>
      <c r="J99" s="96">
        <f t="shared" si="2"/>
        <v>0</v>
      </c>
    </row>
    <row r="100" spans="1:10" ht="12" customHeight="1">
      <c r="A100" s="44" t="str">
        <f>'t1'!A100</f>
        <v>geologi  dirig. a tempo determinato (b)</v>
      </c>
      <c r="B100" s="56" t="str">
        <f>'t1'!B100</f>
        <v>PD0608</v>
      </c>
      <c r="C100" s="114"/>
      <c r="D100" s="115"/>
      <c r="E100" s="115"/>
      <c r="F100" s="115"/>
      <c r="G100" s="115"/>
      <c r="H100" s="115"/>
      <c r="I100" s="116"/>
      <c r="J100" s="96">
        <f t="shared" si="2"/>
        <v>0</v>
      </c>
    </row>
    <row r="101" spans="1:10" ht="12" customHeight="1">
      <c r="A101" s="44" t="str">
        <f>'t1'!A101</f>
        <v>assistente religioso - d</v>
      </c>
      <c r="B101" s="56" t="str">
        <f>'t1'!B101</f>
        <v>P16006</v>
      </c>
      <c r="C101" s="114"/>
      <c r="D101" s="115"/>
      <c r="E101" s="115"/>
      <c r="F101" s="115"/>
      <c r="G101" s="115"/>
      <c r="H101" s="115"/>
      <c r="I101" s="116"/>
      <c r="J101" s="96">
        <f t="shared" si="2"/>
        <v>0</v>
      </c>
    </row>
    <row r="102" spans="1:10" ht="12" customHeight="1">
      <c r="A102" s="44" t="str">
        <f>'t1'!A102</f>
        <v>profilo atipico ruolo professionale</v>
      </c>
      <c r="B102" s="56" t="str">
        <f>'t1'!B102</f>
        <v>P00062</v>
      </c>
      <c r="C102" s="114"/>
      <c r="D102" s="115"/>
      <c r="E102" s="115"/>
      <c r="F102" s="115"/>
      <c r="G102" s="115"/>
      <c r="H102" s="115"/>
      <c r="I102" s="116"/>
      <c r="J102" s="96">
        <f t="shared" si="2"/>
        <v>0</v>
      </c>
    </row>
    <row r="103" spans="1:10" ht="12" customHeight="1">
      <c r="A103" s="44" t="str">
        <f>'t1'!A103</f>
        <v>analisti dirig. con incarico di struttura complessa</v>
      </c>
      <c r="B103" s="56" t="str">
        <f>'t1'!B103</f>
        <v>TD0002</v>
      </c>
      <c r="C103" s="114"/>
      <c r="D103" s="115"/>
      <c r="E103" s="115"/>
      <c r="F103" s="115"/>
      <c r="G103" s="115"/>
      <c r="H103" s="115"/>
      <c r="I103" s="116"/>
      <c r="J103" s="96">
        <f aca="true" t="shared" si="3" ref="J103:J134">(D103+E103+F103+G103+H103)-I103</f>
        <v>0</v>
      </c>
    </row>
    <row r="104" spans="1:10" ht="12" customHeight="1">
      <c r="A104" s="44" t="str">
        <f>'t1'!A104</f>
        <v>analisti dirig. con incarico di struttura semplice</v>
      </c>
      <c r="B104" s="56" t="str">
        <f>'t1'!B104</f>
        <v>TD0S01</v>
      </c>
      <c r="C104" s="114">
        <v>2.5</v>
      </c>
      <c r="D104" s="115">
        <v>8329</v>
      </c>
      <c r="E104" s="115"/>
      <c r="F104" s="115">
        <v>3406</v>
      </c>
      <c r="G104" s="115"/>
      <c r="H104" s="115"/>
      <c r="I104" s="116"/>
      <c r="J104" s="96">
        <f t="shared" si="3"/>
        <v>11735</v>
      </c>
    </row>
    <row r="105" spans="1:10" ht="12" customHeight="1">
      <c r="A105" s="44" t="str">
        <f>'t1'!A105</f>
        <v>analisti dirig. con altri incar.prof.li</v>
      </c>
      <c r="B105" s="56" t="str">
        <f>'t1'!B105</f>
        <v>TD0A01</v>
      </c>
      <c r="C105" s="114">
        <v>39.24</v>
      </c>
      <c r="D105" s="115">
        <v>130743</v>
      </c>
      <c r="E105" s="115"/>
      <c r="F105" s="115">
        <v>9842</v>
      </c>
      <c r="G105" s="115"/>
      <c r="H105" s="115"/>
      <c r="I105" s="116"/>
      <c r="J105" s="96">
        <f t="shared" si="3"/>
        <v>140585</v>
      </c>
    </row>
    <row r="106" spans="1:10" ht="12" customHeight="1">
      <c r="A106" s="44" t="str">
        <f>'t1'!A106</f>
        <v>analisti dirig. a tempo determinato (b)</v>
      </c>
      <c r="B106" s="56" t="str">
        <f>'t1'!B106</f>
        <v>TD0609</v>
      </c>
      <c r="C106" s="114">
        <v>12</v>
      </c>
      <c r="D106" s="115">
        <v>39979</v>
      </c>
      <c r="E106" s="115"/>
      <c r="F106" s="115">
        <v>6923</v>
      </c>
      <c r="G106" s="115"/>
      <c r="H106" s="115"/>
      <c r="I106" s="116"/>
      <c r="J106" s="96">
        <f t="shared" si="3"/>
        <v>46902</v>
      </c>
    </row>
    <row r="107" spans="1:10" ht="12" customHeight="1">
      <c r="A107" s="44" t="str">
        <f>'t1'!A107</f>
        <v>statistico dirig. con incarico di struttura complessa</v>
      </c>
      <c r="B107" s="56" t="str">
        <f>'t1'!B107</f>
        <v>TD0071</v>
      </c>
      <c r="C107" s="114">
        <v>12</v>
      </c>
      <c r="D107" s="115">
        <v>39979</v>
      </c>
      <c r="E107" s="115">
        <v>296</v>
      </c>
      <c r="F107" s="115">
        <v>5512</v>
      </c>
      <c r="G107" s="115"/>
      <c r="H107" s="115"/>
      <c r="I107" s="116"/>
      <c r="J107" s="96">
        <f t="shared" si="3"/>
        <v>45787</v>
      </c>
    </row>
    <row r="108" spans="1:10" ht="12" customHeight="1">
      <c r="A108" s="44" t="str">
        <f>'t1'!A108</f>
        <v>statistico dirig. con incarico di struttura semplice</v>
      </c>
      <c r="B108" s="56" t="str">
        <f>'t1'!B108</f>
        <v>TD0S70</v>
      </c>
      <c r="C108" s="114">
        <v>1</v>
      </c>
      <c r="D108" s="115">
        <v>3331</v>
      </c>
      <c r="E108" s="115"/>
      <c r="F108" s="115"/>
      <c r="G108" s="115"/>
      <c r="H108" s="115"/>
      <c r="I108" s="116"/>
      <c r="J108" s="96">
        <f t="shared" si="3"/>
        <v>3331</v>
      </c>
    </row>
    <row r="109" spans="1:10" ht="12" customHeight="1">
      <c r="A109" s="44" t="str">
        <f>'t1'!A109</f>
        <v>statistico dirig. con altri incar.prof.li</v>
      </c>
      <c r="B109" s="56" t="str">
        <f>'t1'!B109</f>
        <v>TD0A70</v>
      </c>
      <c r="C109" s="114">
        <v>31.5</v>
      </c>
      <c r="D109" s="115">
        <v>104940</v>
      </c>
      <c r="E109" s="115"/>
      <c r="F109" s="115">
        <v>9036</v>
      </c>
      <c r="G109" s="115"/>
      <c r="H109" s="115"/>
      <c r="I109" s="116"/>
      <c r="J109" s="96">
        <f t="shared" si="3"/>
        <v>113976</v>
      </c>
    </row>
    <row r="110" spans="1:10" ht="12" customHeight="1">
      <c r="A110" s="44" t="str">
        <f>'t1'!A110</f>
        <v>statistico dirig. a tempo determinato (b)</v>
      </c>
      <c r="B110" s="56" t="str">
        <f>'t1'!B110</f>
        <v>TD0610</v>
      </c>
      <c r="C110" s="114"/>
      <c r="D110" s="115"/>
      <c r="E110" s="115"/>
      <c r="F110" s="115"/>
      <c r="G110" s="115"/>
      <c r="H110" s="115"/>
      <c r="I110" s="116"/>
      <c r="J110" s="96">
        <f t="shared" si="3"/>
        <v>0</v>
      </c>
    </row>
    <row r="111" spans="1:10" ht="12" customHeight="1">
      <c r="A111" s="44" t="str">
        <f>'t1'!A111</f>
        <v>sociologo dirig. con incarico di struttura complessa</v>
      </c>
      <c r="B111" s="56" t="str">
        <f>'t1'!B111</f>
        <v>TD0068</v>
      </c>
      <c r="C111" s="114">
        <v>12</v>
      </c>
      <c r="D111" s="115">
        <v>39979</v>
      </c>
      <c r="E111" s="115">
        <v>22</v>
      </c>
      <c r="F111" s="115">
        <v>7392</v>
      </c>
      <c r="G111" s="115"/>
      <c r="H111" s="115"/>
      <c r="I111" s="116"/>
      <c r="J111" s="96">
        <f t="shared" si="3"/>
        <v>47393</v>
      </c>
    </row>
    <row r="112" spans="1:10" ht="12" customHeight="1">
      <c r="A112" s="44" t="str">
        <f>'t1'!A112</f>
        <v>sociologo dirig. con incarico di struttura semplice</v>
      </c>
      <c r="B112" s="56" t="str">
        <f>'t1'!B112</f>
        <v>TD0S67</v>
      </c>
      <c r="C112" s="114">
        <v>12</v>
      </c>
      <c r="D112" s="115">
        <v>39979</v>
      </c>
      <c r="E112" s="115">
        <v>112</v>
      </c>
      <c r="F112" s="115">
        <v>4049</v>
      </c>
      <c r="G112" s="115"/>
      <c r="H112" s="115"/>
      <c r="I112" s="116"/>
      <c r="J112" s="96">
        <f t="shared" si="3"/>
        <v>44140</v>
      </c>
    </row>
    <row r="113" spans="1:10" ht="12" customHeight="1">
      <c r="A113" s="44" t="str">
        <f>'t1'!A113</f>
        <v>sociologo dirig. con altri incar.prof.li</v>
      </c>
      <c r="B113" s="56" t="str">
        <f>'t1'!B113</f>
        <v>TD0A67</v>
      </c>
      <c r="C113" s="114"/>
      <c r="D113" s="115"/>
      <c r="E113" s="115"/>
      <c r="F113" s="115"/>
      <c r="G113" s="115"/>
      <c r="H113" s="115"/>
      <c r="I113" s="116"/>
      <c r="J113" s="96">
        <f t="shared" si="3"/>
        <v>0</v>
      </c>
    </row>
    <row r="114" spans="1:10" ht="12" customHeight="1">
      <c r="A114" s="44" t="str">
        <f>'t1'!A114</f>
        <v>sociologo dirig. a tempo determinato (b)</v>
      </c>
      <c r="B114" s="56" t="str">
        <f>'t1'!B114</f>
        <v>TD0611</v>
      </c>
      <c r="C114" s="114"/>
      <c r="D114" s="115"/>
      <c r="E114" s="115"/>
      <c r="F114" s="115"/>
      <c r="G114" s="115"/>
      <c r="H114" s="115"/>
      <c r="I114" s="116"/>
      <c r="J114" s="96">
        <f t="shared" si="3"/>
        <v>0</v>
      </c>
    </row>
    <row r="115" spans="1:10" ht="12" customHeight="1">
      <c r="A115" s="44" t="str">
        <f>'t1'!A115</f>
        <v>collab.re prof.le assistente sociale esperto - ds</v>
      </c>
      <c r="B115" s="56" t="str">
        <f>'t1'!B115</f>
        <v>T18025</v>
      </c>
      <c r="C115" s="114">
        <v>186</v>
      </c>
      <c r="D115" s="115">
        <v>371321</v>
      </c>
      <c r="E115" s="115">
        <v>31342</v>
      </c>
      <c r="F115" s="115">
        <v>40671</v>
      </c>
      <c r="G115" s="115"/>
      <c r="H115" s="115"/>
      <c r="I115" s="116"/>
      <c r="J115" s="96">
        <f t="shared" si="3"/>
        <v>443334</v>
      </c>
    </row>
    <row r="116" spans="1:10" ht="12" customHeight="1">
      <c r="A116" s="44" t="str">
        <f>'t1'!A116</f>
        <v>collab.re prof.le assistente sociale - d</v>
      </c>
      <c r="B116" s="56" t="str">
        <f>'t1'!B116</f>
        <v>T16024</v>
      </c>
      <c r="C116" s="114">
        <v>792.36</v>
      </c>
      <c r="D116" s="115">
        <v>1432969</v>
      </c>
      <c r="E116" s="115">
        <v>150544</v>
      </c>
      <c r="F116" s="115">
        <v>135214</v>
      </c>
      <c r="G116" s="115"/>
      <c r="H116" s="115"/>
      <c r="I116" s="116">
        <v>1567</v>
      </c>
      <c r="J116" s="96">
        <f t="shared" si="3"/>
        <v>1717160</v>
      </c>
    </row>
    <row r="117" spans="1:10" ht="12" customHeight="1">
      <c r="A117" s="44" t="str">
        <f>'t1'!A117</f>
        <v>collab.re tec. - prof.le esperto - ds</v>
      </c>
      <c r="B117" s="56" t="str">
        <f>'t1'!B117</f>
        <v>T18027</v>
      </c>
      <c r="C117" s="114">
        <v>105</v>
      </c>
      <c r="D117" s="115">
        <v>206715</v>
      </c>
      <c r="E117" s="115">
        <v>4515</v>
      </c>
      <c r="F117" s="115">
        <v>20537</v>
      </c>
      <c r="G117" s="115"/>
      <c r="H117" s="115"/>
      <c r="I117" s="116">
        <v>253</v>
      </c>
      <c r="J117" s="96">
        <f t="shared" si="3"/>
        <v>231514</v>
      </c>
    </row>
    <row r="118" spans="1:10" ht="12" customHeight="1">
      <c r="A118" s="44" t="str">
        <f>'t1'!A118</f>
        <v>collab.re tec. - prof.le - d</v>
      </c>
      <c r="B118" s="56" t="str">
        <f>'t1'!B118</f>
        <v>T16026</v>
      </c>
      <c r="C118" s="114">
        <v>401</v>
      </c>
      <c r="D118" s="115">
        <v>745793</v>
      </c>
      <c r="E118" s="115">
        <v>29303</v>
      </c>
      <c r="F118" s="115">
        <v>68457</v>
      </c>
      <c r="G118" s="115"/>
      <c r="H118" s="115"/>
      <c r="I118" s="116">
        <v>618</v>
      </c>
      <c r="J118" s="96">
        <f t="shared" si="3"/>
        <v>842935</v>
      </c>
    </row>
    <row r="119" spans="1:10" ht="12" customHeight="1">
      <c r="A119" s="44" t="str">
        <f>'t1'!A119</f>
        <v>oper.re prof.le assistente soc. - c</v>
      </c>
      <c r="B119" s="56" t="str">
        <f>'t1'!B119</f>
        <v>T14050</v>
      </c>
      <c r="C119" s="114"/>
      <c r="D119" s="115"/>
      <c r="E119" s="115"/>
      <c r="F119" s="115"/>
      <c r="G119" s="115"/>
      <c r="H119" s="115"/>
      <c r="I119" s="116"/>
      <c r="J119" s="96">
        <f t="shared" si="3"/>
        <v>0</v>
      </c>
    </row>
    <row r="120" spans="1:10" ht="12" customHeight="1">
      <c r="A120" s="44" t="str">
        <f>'t1'!A120</f>
        <v>assistente tecnico - c</v>
      </c>
      <c r="B120" s="56" t="str">
        <f>'t1'!B120</f>
        <v>T14007</v>
      </c>
      <c r="C120" s="114">
        <v>574.36</v>
      </c>
      <c r="D120" s="115">
        <v>973418</v>
      </c>
      <c r="E120" s="115">
        <v>35996</v>
      </c>
      <c r="F120" s="115">
        <v>87551</v>
      </c>
      <c r="G120" s="115"/>
      <c r="H120" s="115"/>
      <c r="I120" s="116">
        <v>1514</v>
      </c>
      <c r="J120" s="96">
        <f t="shared" si="3"/>
        <v>1095451</v>
      </c>
    </row>
    <row r="121" spans="1:10" ht="12" customHeight="1">
      <c r="A121" s="44" t="str">
        <f>'t1'!A121</f>
        <v>program.re - c</v>
      </c>
      <c r="B121" s="56" t="str">
        <f>'t1'!B121</f>
        <v>T14063</v>
      </c>
      <c r="C121" s="114">
        <v>118</v>
      </c>
      <c r="D121" s="115">
        <v>201395</v>
      </c>
      <c r="E121" s="115">
        <v>3919</v>
      </c>
      <c r="F121" s="115">
        <v>17982</v>
      </c>
      <c r="G121" s="115"/>
      <c r="H121" s="115"/>
      <c r="I121" s="116">
        <v>197</v>
      </c>
      <c r="J121" s="96">
        <f t="shared" si="3"/>
        <v>223099</v>
      </c>
    </row>
    <row r="122" spans="1:10" ht="12" customHeight="1">
      <c r="A122" s="44" t="str">
        <f>'t1'!A122</f>
        <v>operatore tecnico special.to esperto - c (2)</v>
      </c>
      <c r="B122" s="56" t="str">
        <f>'t1'!B122</f>
        <v>T14E59</v>
      </c>
      <c r="C122" s="114">
        <v>684.26</v>
      </c>
      <c r="D122" s="115">
        <v>1163135</v>
      </c>
      <c r="E122" s="115">
        <v>23594</v>
      </c>
      <c r="F122" s="115">
        <v>103766</v>
      </c>
      <c r="G122" s="115"/>
      <c r="H122" s="115"/>
      <c r="I122" s="116">
        <v>531</v>
      </c>
      <c r="J122" s="96">
        <f t="shared" si="3"/>
        <v>1289964</v>
      </c>
    </row>
    <row r="123" spans="1:10" ht="12" customHeight="1">
      <c r="A123" s="44" t="str">
        <f>'t1'!A123</f>
        <v>operatore tecnico special.to - bs</v>
      </c>
      <c r="B123" s="56" t="str">
        <f>'t1'!B123</f>
        <v>T13059</v>
      </c>
      <c r="C123" s="114">
        <v>1008.41</v>
      </c>
      <c r="D123" s="115">
        <v>1540648</v>
      </c>
      <c r="E123" s="115">
        <v>155239</v>
      </c>
      <c r="F123" s="115">
        <v>141905</v>
      </c>
      <c r="G123" s="115"/>
      <c r="H123" s="115"/>
      <c r="I123" s="116">
        <v>722</v>
      </c>
      <c r="J123" s="96">
        <f t="shared" si="3"/>
        <v>1837070</v>
      </c>
    </row>
    <row r="124" spans="1:10" ht="12" customHeight="1">
      <c r="A124" s="44" t="str">
        <f>'t1'!A124</f>
        <v>operatore socio sanitario - bs</v>
      </c>
      <c r="B124" s="56" t="str">
        <f>'t1'!B124</f>
        <v>T13660</v>
      </c>
      <c r="C124" s="114">
        <v>8737.6</v>
      </c>
      <c r="D124" s="115">
        <v>13325382</v>
      </c>
      <c r="E124" s="115">
        <v>396171</v>
      </c>
      <c r="F124" s="115">
        <v>1151176</v>
      </c>
      <c r="G124" s="115"/>
      <c r="H124" s="115"/>
      <c r="I124" s="116">
        <v>5891</v>
      </c>
      <c r="J124" s="96">
        <f t="shared" si="3"/>
        <v>14866838</v>
      </c>
    </row>
    <row r="125" spans="1:10" ht="12" customHeight="1">
      <c r="A125" s="44" t="str">
        <f>'t1'!A125</f>
        <v>operatore tecnico - b</v>
      </c>
      <c r="B125" s="56" t="str">
        <f>'t1'!B125</f>
        <v>T12057</v>
      </c>
      <c r="C125" s="114">
        <v>3205.3</v>
      </c>
      <c r="D125" s="115">
        <v>4647941</v>
      </c>
      <c r="E125" s="115">
        <v>285382</v>
      </c>
      <c r="F125" s="115">
        <v>420347</v>
      </c>
      <c r="G125" s="115"/>
      <c r="H125" s="115">
        <v>2862</v>
      </c>
      <c r="I125" s="116">
        <v>3009</v>
      </c>
      <c r="J125" s="96">
        <f t="shared" si="3"/>
        <v>5353523</v>
      </c>
    </row>
    <row r="126" spans="1:10" ht="12" customHeight="1">
      <c r="A126" s="44" t="str">
        <f>'t1'!A126</f>
        <v>operatore tecnico addetto all'assistenza - b</v>
      </c>
      <c r="B126" s="56" t="str">
        <f>'t1'!B126</f>
        <v>T12058</v>
      </c>
      <c r="C126" s="114">
        <v>437.98</v>
      </c>
      <c r="D126" s="115">
        <v>652770</v>
      </c>
      <c r="E126" s="115">
        <v>55041</v>
      </c>
      <c r="F126" s="115">
        <v>60946</v>
      </c>
      <c r="G126" s="115"/>
      <c r="H126" s="115"/>
      <c r="I126" s="116">
        <v>103</v>
      </c>
      <c r="J126" s="96">
        <f t="shared" si="3"/>
        <v>768654</v>
      </c>
    </row>
    <row r="127" spans="1:10" ht="12" customHeight="1">
      <c r="A127" s="44" t="str">
        <f>'t1'!A127</f>
        <v>ausiliario specializzato - a</v>
      </c>
      <c r="B127" s="56" t="str">
        <f>'t1'!B127</f>
        <v>T11008</v>
      </c>
      <c r="C127" s="114">
        <v>130.34</v>
      </c>
      <c r="D127" s="115">
        <v>177194</v>
      </c>
      <c r="E127" s="115">
        <v>16401</v>
      </c>
      <c r="F127" s="115">
        <v>16198</v>
      </c>
      <c r="G127" s="115"/>
      <c r="H127" s="115"/>
      <c r="I127" s="116">
        <v>270</v>
      </c>
      <c r="J127" s="96">
        <f t="shared" si="3"/>
        <v>209523</v>
      </c>
    </row>
    <row r="128" spans="1:10" ht="12" customHeight="1">
      <c r="A128" s="44" t="str">
        <f>'t1'!A128</f>
        <v>profilo atipico ruolo tecnico</v>
      </c>
      <c r="B128" s="56" t="str">
        <f>'t1'!B128</f>
        <v>T00062</v>
      </c>
      <c r="C128" s="114"/>
      <c r="D128" s="115"/>
      <c r="E128" s="115"/>
      <c r="F128" s="115"/>
      <c r="G128" s="115"/>
      <c r="H128" s="115"/>
      <c r="I128" s="116"/>
      <c r="J128" s="96">
        <f t="shared" si="3"/>
        <v>0</v>
      </c>
    </row>
    <row r="129" spans="1:10" ht="12" customHeight="1">
      <c r="A129" s="44" t="str">
        <f>'t1'!A129</f>
        <v>dirigente amm.vo con incarico di struttura complessa</v>
      </c>
      <c r="B129" s="56" t="str">
        <f>'t1'!B129</f>
        <v>AD0032</v>
      </c>
      <c r="C129" s="114">
        <v>200.3</v>
      </c>
      <c r="D129" s="115">
        <v>667322</v>
      </c>
      <c r="E129" s="115">
        <v>8834</v>
      </c>
      <c r="F129" s="115">
        <v>110491</v>
      </c>
      <c r="G129" s="115"/>
      <c r="H129" s="115"/>
      <c r="I129" s="116"/>
      <c r="J129" s="96">
        <f t="shared" si="3"/>
        <v>786647</v>
      </c>
    </row>
    <row r="130" spans="1:10" ht="12" customHeight="1">
      <c r="A130" s="44" t="str">
        <f>'t1'!A130</f>
        <v>dirigente amm.vo con incarico di struttura semplice</v>
      </c>
      <c r="B130" s="56" t="str">
        <f>'t1'!B130</f>
        <v>AD0S31</v>
      </c>
      <c r="C130" s="114">
        <v>55</v>
      </c>
      <c r="D130" s="115">
        <v>183239</v>
      </c>
      <c r="E130" s="115">
        <v>694</v>
      </c>
      <c r="F130" s="115">
        <v>19453</v>
      </c>
      <c r="G130" s="115"/>
      <c r="H130" s="115"/>
      <c r="I130" s="116"/>
      <c r="J130" s="96">
        <f t="shared" si="3"/>
        <v>203386</v>
      </c>
    </row>
    <row r="131" spans="1:10" ht="12" customHeight="1">
      <c r="A131" s="44" t="str">
        <f>'t1'!A131</f>
        <v>dirigente amm.vo con altri incar.prof.li</v>
      </c>
      <c r="B131" s="56" t="str">
        <f>'t1'!B131</f>
        <v>AD0A31</v>
      </c>
      <c r="C131" s="114">
        <v>62.03</v>
      </c>
      <c r="D131" s="115">
        <v>206671</v>
      </c>
      <c r="E131" s="115"/>
      <c r="F131" s="115">
        <v>15491</v>
      </c>
      <c r="G131" s="115"/>
      <c r="H131" s="115"/>
      <c r="I131" s="116">
        <v>231</v>
      </c>
      <c r="J131" s="96">
        <f t="shared" si="3"/>
        <v>221931</v>
      </c>
    </row>
    <row r="132" spans="1:10" ht="12" customHeight="1">
      <c r="A132" s="44" t="str">
        <f>'t1'!A132</f>
        <v>dirigente amm.vo a tempo determinato (b)</v>
      </c>
      <c r="B132" s="56" t="str">
        <f>'t1'!B132</f>
        <v>AD0612</v>
      </c>
      <c r="C132" s="114">
        <v>43.03</v>
      </c>
      <c r="D132" s="115">
        <v>142222</v>
      </c>
      <c r="E132" s="115"/>
      <c r="F132" s="115">
        <v>19158</v>
      </c>
      <c r="G132" s="115"/>
      <c r="H132" s="115"/>
      <c r="I132" s="116"/>
      <c r="J132" s="96">
        <f t="shared" si="3"/>
        <v>161380</v>
      </c>
    </row>
    <row r="133" spans="1:10" ht="12" customHeight="1">
      <c r="A133" s="44" t="str">
        <f>'t1'!A133</f>
        <v>collaboratore amministrativo prof.le esperto - ds</v>
      </c>
      <c r="B133" s="56" t="str">
        <f>'t1'!B133</f>
        <v>A18029</v>
      </c>
      <c r="C133" s="114">
        <v>1603.29</v>
      </c>
      <c r="D133" s="115">
        <v>3131852</v>
      </c>
      <c r="E133" s="115">
        <v>290095</v>
      </c>
      <c r="F133" s="115">
        <v>322905</v>
      </c>
      <c r="G133" s="115"/>
      <c r="H133" s="115"/>
      <c r="I133" s="116">
        <v>3820</v>
      </c>
      <c r="J133" s="96">
        <f t="shared" si="3"/>
        <v>3741032</v>
      </c>
    </row>
    <row r="134" spans="1:10" ht="12" customHeight="1">
      <c r="A134" s="44" t="str">
        <f>'t1'!A134</f>
        <v>collaboratore amministrativo prof.le - d</v>
      </c>
      <c r="B134" s="56" t="str">
        <f>'t1'!B134</f>
        <v>A16028</v>
      </c>
      <c r="C134" s="114">
        <v>2879.56</v>
      </c>
      <c r="D134" s="115">
        <v>5202808</v>
      </c>
      <c r="E134" s="115">
        <v>402903</v>
      </c>
      <c r="F134" s="115">
        <v>484848</v>
      </c>
      <c r="G134" s="115"/>
      <c r="H134" s="115">
        <v>16015</v>
      </c>
      <c r="I134" s="116">
        <v>8141</v>
      </c>
      <c r="J134" s="96">
        <f t="shared" si="3"/>
        <v>6098433</v>
      </c>
    </row>
    <row r="135" spans="1:10" ht="12" customHeight="1">
      <c r="A135" s="44" t="str">
        <f>'t1'!A135</f>
        <v>assistente amministrativo - c</v>
      </c>
      <c r="B135" s="56" t="str">
        <f>'t1'!B135</f>
        <v>A14005</v>
      </c>
      <c r="C135" s="114">
        <v>4110.29</v>
      </c>
      <c r="D135" s="115">
        <v>6875101</v>
      </c>
      <c r="E135" s="115">
        <v>534806</v>
      </c>
      <c r="F135" s="115">
        <v>643397</v>
      </c>
      <c r="G135" s="115"/>
      <c r="H135" s="115">
        <v>270</v>
      </c>
      <c r="I135" s="116">
        <v>9208</v>
      </c>
      <c r="J135" s="96">
        <f aca="true" t="shared" si="4" ref="J135:J140">(D135+E135+F135+G135+H135)-I135</f>
        <v>8044366</v>
      </c>
    </row>
    <row r="136" spans="1:10" ht="12" customHeight="1">
      <c r="A136" s="44" t="str">
        <f>'t1'!A136</f>
        <v>coadiutore amm.vo esperto - bs</v>
      </c>
      <c r="B136" s="56" t="str">
        <f>'t1'!B136</f>
        <v>A13018</v>
      </c>
      <c r="C136" s="114">
        <v>239.55</v>
      </c>
      <c r="D136" s="115">
        <v>364899</v>
      </c>
      <c r="E136" s="115">
        <v>29617</v>
      </c>
      <c r="F136" s="115">
        <v>33304</v>
      </c>
      <c r="G136" s="115"/>
      <c r="H136" s="115"/>
      <c r="I136" s="116">
        <v>579</v>
      </c>
      <c r="J136" s="96">
        <f t="shared" si="4"/>
        <v>427241</v>
      </c>
    </row>
    <row r="137" spans="1:10" ht="12" customHeight="1">
      <c r="A137" s="44" t="str">
        <f>'t1'!A137</f>
        <v>coadiutore amm.vo - b</v>
      </c>
      <c r="B137" s="56" t="str">
        <f>'t1'!B137</f>
        <v>A12017</v>
      </c>
      <c r="C137" s="114">
        <v>671.98</v>
      </c>
      <c r="D137" s="115">
        <v>982564</v>
      </c>
      <c r="E137" s="115">
        <v>85683</v>
      </c>
      <c r="F137" s="115">
        <v>92065</v>
      </c>
      <c r="G137" s="115"/>
      <c r="H137" s="115"/>
      <c r="I137" s="116">
        <v>1018</v>
      </c>
      <c r="J137" s="96">
        <f t="shared" si="4"/>
        <v>1159294</v>
      </c>
    </row>
    <row r="138" spans="1:10" ht="12" customHeight="1">
      <c r="A138" s="44" t="str">
        <f>'t1'!A138</f>
        <v>commesso - a</v>
      </c>
      <c r="B138" s="56" t="str">
        <f>'t1'!B138</f>
        <v>A11030</v>
      </c>
      <c r="C138" s="114">
        <v>44.22</v>
      </c>
      <c r="D138" s="115">
        <v>60119</v>
      </c>
      <c r="E138" s="115">
        <v>527</v>
      </c>
      <c r="F138" s="115">
        <v>5140</v>
      </c>
      <c r="G138" s="115"/>
      <c r="H138" s="115"/>
      <c r="I138" s="116">
        <v>144</v>
      </c>
      <c r="J138" s="96">
        <f t="shared" si="4"/>
        <v>65642</v>
      </c>
    </row>
    <row r="139" spans="1:10" ht="12" customHeight="1">
      <c r="A139" s="44" t="str">
        <f>'t1'!A139</f>
        <v>profilo atipico ruolo amministrativo</v>
      </c>
      <c r="B139" s="56" t="str">
        <f>'t1'!B139</f>
        <v>A00062</v>
      </c>
      <c r="C139" s="114"/>
      <c r="D139" s="115"/>
      <c r="E139" s="115"/>
      <c r="F139" s="115"/>
      <c r="G139" s="115"/>
      <c r="H139" s="115"/>
      <c r="I139" s="116"/>
      <c r="J139" s="96">
        <f t="shared" si="4"/>
        <v>0</v>
      </c>
    </row>
    <row r="140" spans="1:10" ht="12" customHeight="1" thickBot="1">
      <c r="A140" s="55" t="str">
        <f>'t1'!A140</f>
        <v>Contrattisti (a)</v>
      </c>
      <c r="B140" s="57" t="str">
        <f>'t1'!B140</f>
        <v>000061</v>
      </c>
      <c r="C140" s="114">
        <v>48</v>
      </c>
      <c r="D140" s="115">
        <v>84207</v>
      </c>
      <c r="E140" s="115">
        <v>7269</v>
      </c>
      <c r="F140" s="115">
        <v>8347</v>
      </c>
      <c r="G140" s="115"/>
      <c r="H140" s="115"/>
      <c r="I140" s="116"/>
      <c r="J140" s="97">
        <f t="shared" si="4"/>
        <v>99823</v>
      </c>
    </row>
    <row r="141" spans="1:10" ht="21" customHeight="1" thickBot="1" thickTop="1">
      <c r="A141" s="35" t="s">
        <v>5</v>
      </c>
      <c r="B141" s="36"/>
      <c r="C141" s="109">
        <f aca="true" t="shared" si="5" ref="C141:J141">SUM(C6:C140)</f>
        <v>93672.06</v>
      </c>
      <c r="D141" s="94">
        <f t="shared" si="5"/>
        <v>194681819</v>
      </c>
      <c r="E141" s="94">
        <f t="shared" si="5"/>
        <v>14108460</v>
      </c>
      <c r="F141" s="94">
        <f t="shared" si="5"/>
        <v>20985612</v>
      </c>
      <c r="G141" s="94">
        <f t="shared" si="5"/>
        <v>0</v>
      </c>
      <c r="H141" s="94">
        <f t="shared" si="5"/>
        <v>496620</v>
      </c>
      <c r="I141" s="94">
        <f t="shared" si="5"/>
        <v>105259</v>
      </c>
      <c r="J141" s="95">
        <f t="shared" si="5"/>
        <v>230167252</v>
      </c>
    </row>
    <row r="142" spans="1:10" s="18" customFormat="1" ht="17.25" customHeight="1">
      <c r="A142" s="135" t="s">
        <v>422</v>
      </c>
      <c r="B142" s="135"/>
      <c r="C142" s="135"/>
      <c r="D142" s="135"/>
      <c r="E142" s="135"/>
      <c r="F142" s="135"/>
      <c r="G142" s="135"/>
      <c r="H142" s="135"/>
      <c r="I142" s="135"/>
      <c r="J142" s="135"/>
    </row>
    <row r="143" spans="1:10" ht="11.25">
      <c r="A143" s="100" t="s">
        <v>298</v>
      </c>
      <c r="B143" s="101"/>
      <c r="C143" s="100"/>
      <c r="D143" s="100"/>
      <c r="E143" s="100"/>
      <c r="F143" s="100"/>
      <c r="G143" s="100"/>
      <c r="H143" s="100"/>
      <c r="I143" s="100"/>
      <c r="J143" s="100"/>
    </row>
    <row r="144" spans="1:10" ht="11.25">
      <c r="A144" s="100" t="s">
        <v>51</v>
      </c>
      <c r="B144" s="101"/>
      <c r="C144" s="100"/>
      <c r="D144" s="100"/>
      <c r="E144" s="100"/>
      <c r="F144" s="100"/>
      <c r="G144" s="100"/>
      <c r="H144" s="100"/>
      <c r="I144" s="100"/>
      <c r="J144" s="100"/>
    </row>
    <row r="145" spans="1:10" ht="11.25">
      <c r="A145" s="100" t="s">
        <v>56</v>
      </c>
      <c r="B145" s="101"/>
      <c r="C145" s="100"/>
      <c r="D145" s="100"/>
      <c r="E145" s="100"/>
      <c r="F145" s="100"/>
      <c r="G145" s="100"/>
      <c r="H145" s="100"/>
      <c r="I145" s="100"/>
      <c r="J145" s="100"/>
    </row>
    <row r="146" spans="1:10" ht="11.25">
      <c r="A146" s="135" t="s">
        <v>390</v>
      </c>
      <c r="B146" s="135"/>
      <c r="C146" s="135"/>
      <c r="D146" s="135"/>
      <c r="E146" s="135"/>
      <c r="F146" s="135"/>
      <c r="G146" s="135"/>
      <c r="H146" s="135"/>
      <c r="I146" s="135"/>
      <c r="J146" s="135"/>
    </row>
    <row r="147" spans="1:10" ht="11.25">
      <c r="A147" s="100" t="s">
        <v>297</v>
      </c>
      <c r="B147" s="101"/>
      <c r="C147" s="100"/>
      <c r="D147" s="100"/>
      <c r="E147" s="100"/>
      <c r="F147" s="100"/>
      <c r="G147" s="100"/>
      <c r="H147" s="100"/>
      <c r="I147" s="100"/>
      <c r="J147" s="100"/>
    </row>
  </sheetData>
  <sheetProtection password="EA98" sheet="1" formatColumns="0" selectLockedCells="1" autoFilter="0"/>
  <mergeCells count="4">
    <mergeCell ref="G2:J2"/>
    <mergeCell ref="A1:H1"/>
    <mergeCell ref="A142:J142"/>
    <mergeCell ref="A146:J146"/>
  </mergeCells>
  <dataValidations count="1">
    <dataValidation type="whole" allowBlank="1" showInputMessage="1" showErrorMessage="1" errorTitle="ERRORE NEL DATO IMMESSO" error="INSERIRE SOLO NUMERI INTERI" sqref="D6:I140">
      <formula1>1</formula1>
      <formula2>999999999999</formula2>
    </dataValidation>
  </dataValidations>
  <printOptions horizontalCentered="1" verticalCentered="1"/>
  <pageMargins left="0.2" right="0" top="0.27" bottom="0.29" header="0.17" footer="0.17"/>
  <pageSetup horizontalDpi="300" verticalDpi="300" orientation="landscape" paperSize="9" scale="83" r:id="rId2"/>
  <drawing r:id="rId1"/>
</worksheet>
</file>

<file path=xl/worksheets/sheet3.xml><?xml version="1.0" encoding="utf-8"?>
<worksheet xmlns="http://schemas.openxmlformats.org/spreadsheetml/2006/main" xmlns:r="http://schemas.openxmlformats.org/officeDocument/2006/relationships">
  <sheetPr codeName="Foglio20"/>
  <dimension ref="A1:AC146"/>
  <sheetViews>
    <sheetView showGridLines="0" zoomScalePageLayoutView="0" workbookViewId="0" topLeftCell="A1">
      <pane xSplit="2" ySplit="5" topLeftCell="T135" activePane="bottomRight" state="frozen"/>
      <selection pane="topLeft" activeCell="A117" sqref="A117:IV119"/>
      <selection pane="topRight" activeCell="A117" sqref="A117:IV119"/>
      <selection pane="bottomLeft" activeCell="A117" sqref="A117:IV119"/>
      <selection pane="bottomRight" activeCell="R137" sqref="R137"/>
    </sheetView>
  </sheetViews>
  <sheetFormatPr defaultColWidth="9.33203125" defaultRowHeight="10.5"/>
  <cols>
    <col min="1" max="1" width="49.16015625" style="3" customWidth="1"/>
    <col min="2" max="2" width="8" style="5" bestFit="1" customWidth="1"/>
    <col min="3" max="25" width="15.83203125" style="3" customWidth="1"/>
    <col min="26" max="16384" width="9.33203125" style="3" customWidth="1"/>
  </cols>
  <sheetData>
    <row r="1" spans="1:25" ht="87" customHeight="1">
      <c r="A1" s="139" t="str">
        <f>'t1'!A1</f>
        <v>COMPARTO SERVIZIO SANITARIO NAZIONALE - anno 2012</v>
      </c>
      <c r="B1" s="139"/>
      <c r="C1" s="139"/>
      <c r="D1" s="139"/>
      <c r="E1" s="139"/>
      <c r="F1" s="139"/>
      <c r="G1" s="139"/>
      <c r="H1" s="139"/>
      <c r="I1" s="139"/>
      <c r="J1" s="139"/>
      <c r="K1" s="139"/>
      <c r="L1" s="139"/>
      <c r="M1" s="139"/>
      <c r="N1" s="139"/>
      <c r="O1" s="139"/>
      <c r="P1" s="139"/>
      <c r="Q1" s="139"/>
      <c r="R1" s="139"/>
      <c r="S1" s="139"/>
      <c r="T1" s="139"/>
      <c r="U1" s="139"/>
      <c r="V1" s="139"/>
      <c r="W1" s="139"/>
      <c r="X1"/>
      <c r="Y1" s="74"/>
    </row>
    <row r="2" spans="1:25" ht="27" customHeight="1" thickBot="1">
      <c r="A2" s="4"/>
      <c r="H2" s="22"/>
      <c r="I2" s="22"/>
      <c r="J2" s="22"/>
      <c r="K2" s="22"/>
      <c r="L2" s="22"/>
      <c r="M2" s="22"/>
      <c r="N2" s="22"/>
      <c r="O2" s="22"/>
      <c r="P2" s="22"/>
      <c r="Q2" s="22"/>
      <c r="R2" s="22"/>
      <c r="S2" s="22"/>
      <c r="T2" s="22"/>
      <c r="U2" s="22"/>
      <c r="V2" s="22"/>
      <c r="W2" s="154"/>
      <c r="X2" s="154"/>
      <c r="Y2" s="154"/>
    </row>
    <row r="3" spans="1:25" ht="13.5" thickBot="1">
      <c r="A3" s="6"/>
      <c r="B3" s="7"/>
      <c r="C3" s="75" t="s">
        <v>55</v>
      </c>
      <c r="D3" s="10"/>
      <c r="E3" s="10"/>
      <c r="F3" s="20"/>
      <c r="G3" s="20"/>
      <c r="H3" s="20"/>
      <c r="I3" s="20"/>
      <c r="J3" s="20"/>
      <c r="K3" s="20"/>
      <c r="L3" s="20"/>
      <c r="M3" s="20"/>
      <c r="N3" s="20"/>
      <c r="O3" s="20"/>
      <c r="P3" s="20"/>
      <c r="Q3" s="20"/>
      <c r="R3" s="20"/>
      <c r="S3" s="20"/>
      <c r="T3" s="20"/>
      <c r="U3" s="20"/>
      <c r="V3" s="20"/>
      <c r="W3" s="20"/>
      <c r="X3" s="20"/>
      <c r="Y3" s="21"/>
    </row>
    <row r="4" spans="1:25" ht="50.25" thickTop="1">
      <c r="A4" s="67" t="s">
        <v>18</v>
      </c>
      <c r="B4" s="68" t="s">
        <v>1</v>
      </c>
      <c r="C4" s="110" t="s">
        <v>420</v>
      </c>
      <c r="D4" s="110" t="s">
        <v>391</v>
      </c>
      <c r="E4" s="110" t="s">
        <v>392</v>
      </c>
      <c r="F4" s="110" t="s">
        <v>310</v>
      </c>
      <c r="G4" s="110" t="s">
        <v>311</v>
      </c>
      <c r="H4" s="110" t="s">
        <v>59</v>
      </c>
      <c r="I4" s="110" t="s">
        <v>349</v>
      </c>
      <c r="J4" s="110" t="s">
        <v>378</v>
      </c>
      <c r="K4" s="110" t="s">
        <v>380</v>
      </c>
      <c r="L4" s="110" t="s">
        <v>373</v>
      </c>
      <c r="M4" s="110" t="s">
        <v>376</v>
      </c>
      <c r="N4" s="110" t="s">
        <v>393</v>
      </c>
      <c r="O4" s="110" t="s">
        <v>414</v>
      </c>
      <c r="P4" s="110" t="s">
        <v>350</v>
      </c>
      <c r="Q4" s="110" t="s">
        <v>60</v>
      </c>
      <c r="R4" s="110" t="s">
        <v>382</v>
      </c>
      <c r="S4" s="110" t="s">
        <v>394</v>
      </c>
      <c r="T4" s="110" t="s">
        <v>397</v>
      </c>
      <c r="U4" s="110" t="s">
        <v>384</v>
      </c>
      <c r="V4" s="110" t="s">
        <v>395</v>
      </c>
      <c r="W4" s="110" t="s">
        <v>299</v>
      </c>
      <c r="X4" s="110" t="s">
        <v>396</v>
      </c>
      <c r="Y4" s="32" t="s">
        <v>27</v>
      </c>
    </row>
    <row r="5" spans="1:25" ht="14.25" customHeight="1" thickBot="1">
      <c r="A5" s="42"/>
      <c r="B5" s="33"/>
      <c r="C5" s="104" t="s">
        <v>421</v>
      </c>
      <c r="D5" s="104" t="s">
        <v>400</v>
      </c>
      <c r="E5" s="104" t="s">
        <v>401</v>
      </c>
      <c r="F5" s="104" t="s">
        <v>402</v>
      </c>
      <c r="G5" s="104" t="s">
        <v>312</v>
      </c>
      <c r="H5" s="104" t="s">
        <v>403</v>
      </c>
      <c r="I5" s="104" t="s">
        <v>404</v>
      </c>
      <c r="J5" s="104" t="s">
        <v>377</v>
      </c>
      <c r="K5" s="104" t="s">
        <v>379</v>
      </c>
      <c r="L5" s="104" t="s">
        <v>374</v>
      </c>
      <c r="M5" s="104" t="s">
        <v>375</v>
      </c>
      <c r="N5" s="104" t="s">
        <v>416</v>
      </c>
      <c r="O5" s="104" t="s">
        <v>413</v>
      </c>
      <c r="P5" s="104" t="s">
        <v>415</v>
      </c>
      <c r="Q5" s="104" t="s">
        <v>61</v>
      </c>
      <c r="R5" s="104" t="s">
        <v>381</v>
      </c>
      <c r="S5" s="104" t="s">
        <v>417</v>
      </c>
      <c r="T5" s="104" t="s">
        <v>411</v>
      </c>
      <c r="U5" s="104" t="s">
        <v>383</v>
      </c>
      <c r="V5" s="104" t="s">
        <v>405</v>
      </c>
      <c r="W5" s="104" t="s">
        <v>406</v>
      </c>
      <c r="X5" s="104" t="s">
        <v>407</v>
      </c>
      <c r="Y5" s="34" t="s">
        <v>11</v>
      </c>
    </row>
    <row r="6" spans="1:25" ht="13.5" customHeight="1" thickBot="1" thickTop="1">
      <c r="A6" s="16" t="str">
        <f>'t1'!A6</f>
        <v>direttore generale</v>
      </c>
      <c r="B6" s="58" t="str">
        <f>'t1'!B6</f>
        <v>0D0097</v>
      </c>
      <c r="C6" s="117"/>
      <c r="D6" s="117"/>
      <c r="E6" s="117"/>
      <c r="F6" s="118"/>
      <c r="G6" s="118"/>
      <c r="H6" s="118"/>
      <c r="I6" s="118"/>
      <c r="J6" s="118"/>
      <c r="K6" s="118"/>
      <c r="L6" s="118"/>
      <c r="M6" s="118"/>
      <c r="N6" s="118"/>
      <c r="O6" s="118"/>
      <c r="P6" s="118"/>
      <c r="Q6" s="118"/>
      <c r="R6" s="118"/>
      <c r="S6" s="118"/>
      <c r="T6" s="118"/>
      <c r="U6" s="118"/>
      <c r="V6" s="118"/>
      <c r="W6" s="118"/>
      <c r="X6" s="119"/>
      <c r="Y6" s="99">
        <f aca="true" t="shared" si="0" ref="Y6:Y37">SUM(C6:X6)</f>
        <v>0</v>
      </c>
    </row>
    <row r="7" spans="1:25" ht="13.5" customHeight="1" thickBot="1" thickTop="1">
      <c r="A7" s="44" t="str">
        <f>'t1'!A7</f>
        <v>direttore sanitario</v>
      </c>
      <c r="B7" s="56" t="str">
        <f>'t1'!B7</f>
        <v>0D0482</v>
      </c>
      <c r="C7" s="117"/>
      <c r="D7" s="117"/>
      <c r="E7" s="117"/>
      <c r="F7" s="118"/>
      <c r="G7" s="118"/>
      <c r="H7" s="118"/>
      <c r="I7" s="118"/>
      <c r="J7" s="118"/>
      <c r="K7" s="118"/>
      <c r="L7" s="118"/>
      <c r="M7" s="118"/>
      <c r="N7" s="118"/>
      <c r="O7" s="118"/>
      <c r="P7" s="118"/>
      <c r="Q7" s="118"/>
      <c r="R7" s="118"/>
      <c r="S7" s="118"/>
      <c r="T7" s="118"/>
      <c r="U7" s="118"/>
      <c r="V7" s="118"/>
      <c r="W7" s="118"/>
      <c r="X7" s="119"/>
      <c r="Y7" s="99">
        <f t="shared" si="0"/>
        <v>0</v>
      </c>
    </row>
    <row r="8" spans="1:25" ht="13.5" customHeight="1" thickBot="1" thickTop="1">
      <c r="A8" s="44" t="str">
        <f>'t1'!A8</f>
        <v>direttore amministrativo</v>
      </c>
      <c r="B8" s="56" t="str">
        <f>'t1'!B8</f>
        <v>0D0163</v>
      </c>
      <c r="C8" s="117"/>
      <c r="D8" s="117"/>
      <c r="E8" s="117"/>
      <c r="F8" s="118"/>
      <c r="G8" s="118"/>
      <c r="H8" s="118"/>
      <c r="I8" s="118"/>
      <c r="J8" s="118"/>
      <c r="K8" s="118"/>
      <c r="L8" s="118"/>
      <c r="M8" s="118"/>
      <c r="N8" s="118"/>
      <c r="O8" s="118"/>
      <c r="P8" s="118"/>
      <c r="Q8" s="118"/>
      <c r="R8" s="118"/>
      <c r="S8" s="118"/>
      <c r="T8" s="118"/>
      <c r="U8" s="118"/>
      <c r="V8" s="118"/>
      <c r="W8" s="118"/>
      <c r="X8" s="119"/>
      <c r="Y8" s="99">
        <f t="shared" si="0"/>
        <v>0</v>
      </c>
    </row>
    <row r="9" spans="1:25" ht="13.5" customHeight="1" thickBot="1" thickTop="1">
      <c r="A9" s="44" t="str">
        <f>'t1'!A9</f>
        <v>direttore dei servizi sociali</v>
      </c>
      <c r="B9" s="56" t="str">
        <f>'t1'!B9</f>
        <v>0D0484</v>
      </c>
      <c r="C9" s="117"/>
      <c r="D9" s="117"/>
      <c r="E9" s="117"/>
      <c r="F9" s="118"/>
      <c r="G9" s="118"/>
      <c r="H9" s="118"/>
      <c r="I9" s="118"/>
      <c r="J9" s="118"/>
      <c r="K9" s="118"/>
      <c r="L9" s="118"/>
      <c r="M9" s="118"/>
      <c r="N9" s="118"/>
      <c r="O9" s="118"/>
      <c r="P9" s="118"/>
      <c r="Q9" s="118"/>
      <c r="R9" s="118"/>
      <c r="S9" s="118"/>
      <c r="T9" s="118"/>
      <c r="U9" s="118"/>
      <c r="V9" s="118"/>
      <c r="W9" s="118"/>
      <c r="X9" s="119"/>
      <c r="Y9" s="99">
        <f t="shared" si="0"/>
        <v>0</v>
      </c>
    </row>
    <row r="10" spans="1:25" ht="13.5" customHeight="1" thickBot="1" thickTop="1">
      <c r="A10" s="44" t="str">
        <f>'t1'!A10</f>
        <v>dir. medico con inc. di struttura complessa (rapp. esclusivo)</v>
      </c>
      <c r="B10" s="56" t="str">
        <f>'t1'!B10</f>
        <v>SD0E33</v>
      </c>
      <c r="C10" s="117">
        <v>23295</v>
      </c>
      <c r="D10" s="117">
        <v>438221</v>
      </c>
      <c r="E10" s="117">
        <v>1366714</v>
      </c>
      <c r="F10" s="118">
        <v>913184</v>
      </c>
      <c r="G10" s="118">
        <v>1573690</v>
      </c>
      <c r="H10" s="118">
        <v>657908</v>
      </c>
      <c r="I10" s="118">
        <v>708362</v>
      </c>
      <c r="J10" s="118"/>
      <c r="K10" s="118"/>
      <c r="L10" s="118"/>
      <c r="M10" s="118"/>
      <c r="N10" s="118">
        <v>2319</v>
      </c>
      <c r="O10" s="118">
        <v>14367</v>
      </c>
      <c r="P10" s="118"/>
      <c r="Q10" s="118"/>
      <c r="R10" s="118"/>
      <c r="S10" s="118"/>
      <c r="T10" s="118">
        <v>50</v>
      </c>
      <c r="U10" s="118"/>
      <c r="V10" s="118">
        <v>233901</v>
      </c>
      <c r="W10" s="118">
        <v>474767</v>
      </c>
      <c r="X10" s="119">
        <v>897</v>
      </c>
      <c r="Y10" s="99">
        <f t="shared" si="0"/>
        <v>6407675</v>
      </c>
    </row>
    <row r="11" spans="1:25" ht="13.5" customHeight="1" thickBot="1" thickTop="1">
      <c r="A11" s="44" t="str">
        <f>'t1'!A11</f>
        <v>dir. medico con inc. di struttura complessa (rapp. non escl.)</v>
      </c>
      <c r="B11" s="56" t="str">
        <f>'t1'!B11</f>
        <v>SD0N33</v>
      </c>
      <c r="C11" s="117"/>
      <c r="D11" s="117"/>
      <c r="E11" s="117"/>
      <c r="F11" s="118"/>
      <c r="G11" s="118"/>
      <c r="H11" s="118"/>
      <c r="I11" s="118"/>
      <c r="J11" s="118"/>
      <c r="K11" s="118"/>
      <c r="L11" s="118"/>
      <c r="M11" s="118"/>
      <c r="N11" s="118"/>
      <c r="O11" s="118"/>
      <c r="P11" s="118"/>
      <c r="Q11" s="118"/>
      <c r="R11" s="118"/>
      <c r="S11" s="118"/>
      <c r="T11" s="118"/>
      <c r="U11" s="118"/>
      <c r="V11" s="118"/>
      <c r="W11" s="118"/>
      <c r="X11" s="119"/>
      <c r="Y11" s="99">
        <f t="shared" si="0"/>
        <v>0</v>
      </c>
    </row>
    <row r="12" spans="1:25" ht="13.5" customHeight="1" thickBot="1" thickTop="1">
      <c r="A12" s="44" t="str">
        <f>'t1'!A12</f>
        <v>dir. medico con inc. di struttura semplice (rapp. esclusivo)</v>
      </c>
      <c r="B12" s="56" t="str">
        <f>'t1'!B12</f>
        <v>SD0E34</v>
      </c>
      <c r="C12" s="117">
        <v>34970</v>
      </c>
      <c r="D12" s="117">
        <v>6838</v>
      </c>
      <c r="E12" s="117">
        <v>1458809</v>
      </c>
      <c r="F12" s="118">
        <v>721236</v>
      </c>
      <c r="G12" s="118">
        <v>835070</v>
      </c>
      <c r="H12" s="118">
        <v>551696</v>
      </c>
      <c r="I12" s="118">
        <v>932494</v>
      </c>
      <c r="J12" s="118"/>
      <c r="K12" s="118"/>
      <c r="L12" s="118"/>
      <c r="M12" s="118"/>
      <c r="N12" s="118">
        <v>62766</v>
      </c>
      <c r="O12" s="118">
        <v>49996</v>
      </c>
      <c r="P12" s="118"/>
      <c r="Q12" s="118"/>
      <c r="R12" s="118"/>
      <c r="S12" s="118"/>
      <c r="T12" s="118">
        <v>29250</v>
      </c>
      <c r="U12" s="118"/>
      <c r="V12" s="118">
        <v>273748</v>
      </c>
      <c r="W12" s="118">
        <v>69601</v>
      </c>
      <c r="X12" s="119">
        <v>80719</v>
      </c>
      <c r="Y12" s="99">
        <f t="shared" si="0"/>
        <v>5107193</v>
      </c>
    </row>
    <row r="13" spans="1:25" ht="13.5" customHeight="1" thickBot="1" thickTop="1">
      <c r="A13" s="44" t="str">
        <f>'t1'!A13</f>
        <v>dir. medico con inc. di struttura semplice (rapp. non escl.)</v>
      </c>
      <c r="B13" s="56" t="str">
        <f>'t1'!B13</f>
        <v>SD0N34</v>
      </c>
      <c r="C13" s="117">
        <v>291</v>
      </c>
      <c r="D13" s="117"/>
      <c r="E13" s="117"/>
      <c r="F13" s="118"/>
      <c r="G13" s="118">
        <v>9026</v>
      </c>
      <c r="H13" s="118"/>
      <c r="I13" s="118">
        <v>7747</v>
      </c>
      <c r="J13" s="118"/>
      <c r="K13" s="118"/>
      <c r="L13" s="118"/>
      <c r="M13" s="118"/>
      <c r="N13" s="118">
        <v>3013</v>
      </c>
      <c r="O13" s="118">
        <v>170</v>
      </c>
      <c r="P13" s="118"/>
      <c r="Q13" s="118"/>
      <c r="R13" s="118"/>
      <c r="S13" s="118"/>
      <c r="T13" s="118">
        <v>250</v>
      </c>
      <c r="U13" s="118"/>
      <c r="V13" s="118"/>
      <c r="W13" s="118"/>
      <c r="X13" s="119"/>
      <c r="Y13" s="99">
        <f t="shared" si="0"/>
        <v>20497</v>
      </c>
    </row>
    <row r="14" spans="1:25" ht="13.5" customHeight="1" thickBot="1" thickTop="1">
      <c r="A14" s="44" t="str">
        <f>'t1'!A14</f>
        <v>dirigenti medici con altri incar. prof.li (rapp. esclusivo)</v>
      </c>
      <c r="B14" s="56" t="str">
        <f>'t1'!B14</f>
        <v>SD0035</v>
      </c>
      <c r="C14" s="117">
        <v>288948</v>
      </c>
      <c r="D14" s="117"/>
      <c r="E14" s="117">
        <v>9207111</v>
      </c>
      <c r="F14" s="118">
        <v>3094952</v>
      </c>
      <c r="G14" s="118">
        <v>1868063</v>
      </c>
      <c r="H14" s="118">
        <v>3674072</v>
      </c>
      <c r="I14" s="118">
        <v>7704916</v>
      </c>
      <c r="J14" s="118"/>
      <c r="K14" s="118">
        <v>123463</v>
      </c>
      <c r="L14" s="118"/>
      <c r="M14" s="118"/>
      <c r="N14" s="118">
        <v>634133</v>
      </c>
      <c r="O14" s="118">
        <v>774790</v>
      </c>
      <c r="P14" s="118"/>
      <c r="Q14" s="118"/>
      <c r="R14" s="118"/>
      <c r="S14" s="118"/>
      <c r="T14" s="118">
        <v>837550</v>
      </c>
      <c r="U14" s="118"/>
      <c r="V14" s="118">
        <v>1436468</v>
      </c>
      <c r="W14" s="118">
        <v>198433</v>
      </c>
      <c r="X14" s="119">
        <v>773261</v>
      </c>
      <c r="Y14" s="99">
        <f t="shared" si="0"/>
        <v>30616160</v>
      </c>
    </row>
    <row r="15" spans="1:25" ht="13.5" customHeight="1" thickBot="1" thickTop="1">
      <c r="A15" s="44" t="str">
        <f>'t1'!A15</f>
        <v>dirigenti medici con altri incar. prof.li (rapp. non escl.)</v>
      </c>
      <c r="B15" s="56" t="str">
        <f>'t1'!B15</f>
        <v>SD0036</v>
      </c>
      <c r="C15" s="117">
        <v>16182</v>
      </c>
      <c r="D15" s="117"/>
      <c r="E15" s="117"/>
      <c r="F15" s="118">
        <v>7705</v>
      </c>
      <c r="G15" s="118">
        <v>26811</v>
      </c>
      <c r="H15" s="118"/>
      <c r="I15" s="118">
        <v>431499</v>
      </c>
      <c r="J15" s="118"/>
      <c r="K15" s="118"/>
      <c r="L15" s="118"/>
      <c r="M15" s="118"/>
      <c r="N15" s="118">
        <v>40596</v>
      </c>
      <c r="O15" s="118">
        <v>41248</v>
      </c>
      <c r="P15" s="118"/>
      <c r="Q15" s="118"/>
      <c r="R15" s="118"/>
      <c r="S15" s="118"/>
      <c r="T15" s="118">
        <v>56200</v>
      </c>
      <c r="U15" s="118"/>
      <c r="V15" s="118">
        <v>38404</v>
      </c>
      <c r="W15" s="118">
        <v>6421</v>
      </c>
      <c r="X15" s="119">
        <v>24298</v>
      </c>
      <c r="Y15" s="99">
        <f t="shared" si="0"/>
        <v>689364</v>
      </c>
    </row>
    <row r="16" spans="1:25" ht="13.5" customHeight="1" thickBot="1" thickTop="1">
      <c r="A16" s="44" t="str">
        <f>'t1'!A16</f>
        <v>dirigenti medici a tempo determinato (b)</v>
      </c>
      <c r="B16" s="56" t="str">
        <f>'t1'!B16</f>
        <v>SD0597</v>
      </c>
      <c r="C16" s="117">
        <v>872</v>
      </c>
      <c r="D16" s="117">
        <v>9432</v>
      </c>
      <c r="E16" s="117">
        <v>43490</v>
      </c>
      <c r="F16" s="118">
        <v>17315</v>
      </c>
      <c r="G16" s="118">
        <v>101965</v>
      </c>
      <c r="H16" s="118">
        <v>10920</v>
      </c>
      <c r="I16" s="118">
        <v>25823</v>
      </c>
      <c r="J16" s="118"/>
      <c r="K16" s="118"/>
      <c r="L16" s="118"/>
      <c r="M16" s="118"/>
      <c r="N16" s="118"/>
      <c r="O16" s="118"/>
      <c r="P16" s="118"/>
      <c r="Q16" s="118"/>
      <c r="R16" s="118"/>
      <c r="S16" s="118"/>
      <c r="T16" s="118"/>
      <c r="U16" s="118"/>
      <c r="V16" s="118">
        <v>4388</v>
      </c>
      <c r="W16" s="118">
        <v>8657</v>
      </c>
      <c r="X16" s="119"/>
      <c r="Y16" s="99">
        <f t="shared" si="0"/>
        <v>222862</v>
      </c>
    </row>
    <row r="17" spans="1:25" ht="13.5" customHeight="1" thickBot="1" thickTop="1">
      <c r="A17" s="44" t="str">
        <f>'t1'!A17</f>
        <v>veterinari con inc. di struttura complessa (rapp.esclusivo)</v>
      </c>
      <c r="B17" s="56" t="str">
        <f>'t1'!B17</f>
        <v>SD0E74</v>
      </c>
      <c r="C17" s="117">
        <v>291</v>
      </c>
      <c r="D17" s="117"/>
      <c r="E17" s="117">
        <v>17052</v>
      </c>
      <c r="F17" s="118">
        <v>12163</v>
      </c>
      <c r="G17" s="118"/>
      <c r="H17" s="118"/>
      <c r="I17" s="118">
        <v>10329</v>
      </c>
      <c r="J17" s="118"/>
      <c r="K17" s="118"/>
      <c r="L17" s="118"/>
      <c r="M17" s="118"/>
      <c r="N17" s="118"/>
      <c r="O17" s="118"/>
      <c r="P17" s="118"/>
      <c r="Q17" s="118"/>
      <c r="R17" s="118"/>
      <c r="S17" s="118"/>
      <c r="T17" s="118"/>
      <c r="U17" s="118"/>
      <c r="V17" s="118"/>
      <c r="W17" s="118">
        <v>8657</v>
      </c>
      <c r="X17" s="119"/>
      <c r="Y17" s="99">
        <f t="shared" si="0"/>
        <v>48492</v>
      </c>
    </row>
    <row r="18" spans="1:25" ht="13.5" customHeight="1" thickBot="1" thickTop="1">
      <c r="A18" s="44" t="str">
        <f>'t1'!A18</f>
        <v>veterinari con inc. di struttura complessa (rapp. non escl.)</v>
      </c>
      <c r="B18" s="56" t="str">
        <f>'t1'!B18</f>
        <v>SD0N74</v>
      </c>
      <c r="C18" s="117"/>
      <c r="D18" s="117"/>
      <c r="E18" s="117"/>
      <c r="F18" s="118"/>
      <c r="G18" s="118"/>
      <c r="H18" s="118"/>
      <c r="I18" s="118"/>
      <c r="J18" s="118"/>
      <c r="K18" s="118"/>
      <c r="L18" s="118"/>
      <c r="M18" s="118"/>
      <c r="N18" s="118"/>
      <c r="O18" s="118"/>
      <c r="P18" s="118"/>
      <c r="Q18" s="118"/>
      <c r="R18" s="118"/>
      <c r="S18" s="118"/>
      <c r="T18" s="118"/>
      <c r="U18" s="118"/>
      <c r="V18" s="118"/>
      <c r="W18" s="118"/>
      <c r="X18" s="119"/>
      <c r="Y18" s="99">
        <f t="shared" si="0"/>
        <v>0</v>
      </c>
    </row>
    <row r="19" spans="1:25" ht="13.5" customHeight="1" thickBot="1" thickTop="1">
      <c r="A19" s="44" t="str">
        <f>'t1'!A19</f>
        <v>veterinari con inc. di struttura semplice (rapp. esclusivo)</v>
      </c>
      <c r="B19" s="56" t="str">
        <f>'t1'!B19</f>
        <v>SD0E73</v>
      </c>
      <c r="C19" s="117">
        <v>2506</v>
      </c>
      <c r="D19" s="117"/>
      <c r="E19" s="117">
        <v>85308</v>
      </c>
      <c r="F19" s="118">
        <v>40867</v>
      </c>
      <c r="G19" s="118">
        <v>94329</v>
      </c>
      <c r="H19" s="118">
        <v>14907</v>
      </c>
      <c r="I19" s="118">
        <v>59392</v>
      </c>
      <c r="J19" s="118"/>
      <c r="K19" s="118"/>
      <c r="L19" s="118"/>
      <c r="M19" s="118"/>
      <c r="N19" s="118">
        <v>5477</v>
      </c>
      <c r="O19" s="118">
        <v>5598</v>
      </c>
      <c r="P19" s="118"/>
      <c r="Q19" s="118"/>
      <c r="R19" s="118"/>
      <c r="S19" s="118"/>
      <c r="T19" s="118">
        <v>1600</v>
      </c>
      <c r="U19" s="118"/>
      <c r="V19" s="118">
        <v>11909</v>
      </c>
      <c r="W19" s="118">
        <v>10482</v>
      </c>
      <c r="X19" s="119">
        <v>3462</v>
      </c>
      <c r="Y19" s="99">
        <f t="shared" si="0"/>
        <v>335837</v>
      </c>
    </row>
    <row r="20" spans="1:25" ht="13.5" customHeight="1" thickBot="1" thickTop="1">
      <c r="A20" s="44" t="str">
        <f>'t1'!A20</f>
        <v>veterinari con inc. di struttura semplice (rapp. non escl.)</v>
      </c>
      <c r="B20" s="56" t="str">
        <f>'t1'!B20</f>
        <v>SD0N73</v>
      </c>
      <c r="C20" s="117"/>
      <c r="D20" s="117"/>
      <c r="E20" s="117"/>
      <c r="F20" s="118"/>
      <c r="G20" s="118"/>
      <c r="H20" s="118"/>
      <c r="I20" s="118"/>
      <c r="J20" s="118"/>
      <c r="K20" s="118"/>
      <c r="L20" s="118"/>
      <c r="M20" s="118"/>
      <c r="N20" s="118"/>
      <c r="O20" s="118"/>
      <c r="P20" s="118"/>
      <c r="Q20" s="118"/>
      <c r="R20" s="118"/>
      <c r="S20" s="118"/>
      <c r="T20" s="118"/>
      <c r="U20" s="118"/>
      <c r="V20" s="118"/>
      <c r="W20" s="118"/>
      <c r="X20" s="119"/>
      <c r="Y20" s="99">
        <f t="shared" si="0"/>
        <v>0</v>
      </c>
    </row>
    <row r="21" spans="1:25" ht="13.5" customHeight="1" thickBot="1" thickTop="1">
      <c r="A21" s="44" t="str">
        <f>'t1'!A21</f>
        <v>veterinari con altri incar. prof.li (rapp. esclusivo)</v>
      </c>
      <c r="B21" s="56" t="str">
        <f>'t1'!B21</f>
        <v>SD0A73</v>
      </c>
      <c r="C21" s="117">
        <v>13771</v>
      </c>
      <c r="D21" s="117"/>
      <c r="E21" s="117">
        <v>548744</v>
      </c>
      <c r="F21" s="118">
        <v>199326</v>
      </c>
      <c r="G21" s="118">
        <v>200729</v>
      </c>
      <c r="H21" s="118">
        <v>126550</v>
      </c>
      <c r="I21" s="118">
        <v>367220</v>
      </c>
      <c r="J21" s="118"/>
      <c r="K21" s="118"/>
      <c r="L21" s="118"/>
      <c r="M21" s="118"/>
      <c r="N21" s="118">
        <v>30217</v>
      </c>
      <c r="O21" s="118">
        <v>34005</v>
      </c>
      <c r="P21" s="118"/>
      <c r="Q21" s="118"/>
      <c r="R21" s="118"/>
      <c r="S21" s="118"/>
      <c r="T21" s="118"/>
      <c r="U21" s="118"/>
      <c r="V21" s="118">
        <v>64534</v>
      </c>
      <c r="W21" s="118">
        <v>12663</v>
      </c>
      <c r="X21" s="119">
        <v>6013</v>
      </c>
      <c r="Y21" s="99">
        <f t="shared" si="0"/>
        <v>1603772</v>
      </c>
    </row>
    <row r="22" spans="1:25" ht="13.5" customHeight="1" thickBot="1" thickTop="1">
      <c r="A22" s="44" t="str">
        <f>'t1'!A22</f>
        <v>veterinari con altri incar. prof.li (rapp. non escl.)</v>
      </c>
      <c r="B22" s="56" t="str">
        <f>'t1'!B22</f>
        <v>SD0072</v>
      </c>
      <c r="C22" s="117">
        <v>1162</v>
      </c>
      <c r="D22" s="117"/>
      <c r="E22" s="117"/>
      <c r="F22" s="118"/>
      <c r="G22" s="118">
        <v>4546</v>
      </c>
      <c r="H22" s="118"/>
      <c r="I22" s="118">
        <v>30987</v>
      </c>
      <c r="J22" s="118"/>
      <c r="K22" s="118"/>
      <c r="L22" s="118"/>
      <c r="M22" s="118"/>
      <c r="N22" s="118">
        <v>1621</v>
      </c>
      <c r="O22" s="118">
        <v>2882</v>
      </c>
      <c r="P22" s="118"/>
      <c r="Q22" s="118"/>
      <c r="R22" s="118"/>
      <c r="S22" s="118"/>
      <c r="T22" s="118"/>
      <c r="U22" s="118"/>
      <c r="V22" s="118"/>
      <c r="W22" s="118"/>
      <c r="X22" s="119">
        <v>350</v>
      </c>
      <c r="Y22" s="99">
        <f t="shared" si="0"/>
        <v>41548</v>
      </c>
    </row>
    <row r="23" spans="1:25" ht="13.5" customHeight="1" thickBot="1" thickTop="1">
      <c r="A23" s="44" t="str">
        <f>'t1'!A23</f>
        <v>veterinari a tempo determinato (b)</v>
      </c>
      <c r="B23" s="56" t="str">
        <f>'t1'!B23</f>
        <v>SD0598</v>
      </c>
      <c r="C23" s="117"/>
      <c r="D23" s="117"/>
      <c r="E23" s="117"/>
      <c r="F23" s="118"/>
      <c r="G23" s="118"/>
      <c r="H23" s="118"/>
      <c r="I23" s="118"/>
      <c r="J23" s="118"/>
      <c r="K23" s="118"/>
      <c r="L23" s="118"/>
      <c r="M23" s="118"/>
      <c r="N23" s="118"/>
      <c r="O23" s="118"/>
      <c r="P23" s="118"/>
      <c r="Q23" s="118"/>
      <c r="R23" s="118"/>
      <c r="S23" s="118"/>
      <c r="T23" s="118"/>
      <c r="U23" s="118"/>
      <c r="V23" s="118"/>
      <c r="W23" s="118"/>
      <c r="X23" s="119"/>
      <c r="Y23" s="99">
        <f t="shared" si="0"/>
        <v>0</v>
      </c>
    </row>
    <row r="24" spans="1:25" ht="13.5" customHeight="1" thickBot="1" thickTop="1">
      <c r="A24" s="44" t="str">
        <f>'t1'!A24</f>
        <v>odontoiatri con inc. di struttura complessa (rapp. esclusivo)</v>
      </c>
      <c r="B24" s="56" t="str">
        <f>'t1'!B24</f>
        <v>SD0E49</v>
      </c>
      <c r="C24" s="117"/>
      <c r="D24" s="117"/>
      <c r="E24" s="117"/>
      <c r="F24" s="118"/>
      <c r="G24" s="118"/>
      <c r="H24" s="118"/>
      <c r="I24" s="118"/>
      <c r="J24" s="118"/>
      <c r="K24" s="118"/>
      <c r="L24" s="118"/>
      <c r="M24" s="118"/>
      <c r="N24" s="118"/>
      <c r="O24" s="118"/>
      <c r="P24" s="118"/>
      <c r="Q24" s="118"/>
      <c r="R24" s="118"/>
      <c r="S24" s="118"/>
      <c r="T24" s="118"/>
      <c r="U24" s="118"/>
      <c r="V24" s="118"/>
      <c r="W24" s="118"/>
      <c r="X24" s="119"/>
      <c r="Y24" s="99">
        <f t="shared" si="0"/>
        <v>0</v>
      </c>
    </row>
    <row r="25" spans="1:25" ht="13.5" customHeight="1" thickBot="1" thickTop="1">
      <c r="A25" s="44" t="str">
        <f>'t1'!A25</f>
        <v>odontoiatri con inc. di struttura complessa (rapp. non escl.)</v>
      </c>
      <c r="B25" s="56" t="str">
        <f>'t1'!B25</f>
        <v>SD0N49</v>
      </c>
      <c r="C25" s="117"/>
      <c r="D25" s="117"/>
      <c r="E25" s="117"/>
      <c r="F25" s="118"/>
      <c r="G25" s="118"/>
      <c r="H25" s="118"/>
      <c r="I25" s="118"/>
      <c r="J25" s="118"/>
      <c r="K25" s="118"/>
      <c r="L25" s="118"/>
      <c r="M25" s="118"/>
      <c r="N25" s="118"/>
      <c r="O25" s="118"/>
      <c r="P25" s="118"/>
      <c r="Q25" s="118"/>
      <c r="R25" s="118"/>
      <c r="S25" s="118"/>
      <c r="T25" s="118"/>
      <c r="U25" s="118"/>
      <c r="V25" s="118"/>
      <c r="W25" s="118"/>
      <c r="X25" s="119"/>
      <c r="Y25" s="99">
        <f t="shared" si="0"/>
        <v>0</v>
      </c>
    </row>
    <row r="26" spans="1:25" ht="13.5" customHeight="1" thickBot="1" thickTop="1">
      <c r="A26" s="44" t="str">
        <f>'t1'!A26</f>
        <v>odontoiatri con inc. di struttura semplice (rapp. esclusivo)</v>
      </c>
      <c r="B26" s="56" t="str">
        <f>'t1'!B26</f>
        <v>SD0E48</v>
      </c>
      <c r="C26" s="117"/>
      <c r="D26" s="117"/>
      <c r="E26" s="117"/>
      <c r="F26" s="118"/>
      <c r="G26" s="118"/>
      <c r="H26" s="118"/>
      <c r="I26" s="118"/>
      <c r="J26" s="118"/>
      <c r="K26" s="118"/>
      <c r="L26" s="118"/>
      <c r="M26" s="118"/>
      <c r="N26" s="118"/>
      <c r="O26" s="118"/>
      <c r="P26" s="118"/>
      <c r="Q26" s="118"/>
      <c r="R26" s="118"/>
      <c r="S26" s="118"/>
      <c r="T26" s="118"/>
      <c r="U26" s="118"/>
      <c r="V26" s="118"/>
      <c r="W26" s="118"/>
      <c r="X26" s="119"/>
      <c r="Y26" s="99">
        <f t="shared" si="0"/>
        <v>0</v>
      </c>
    </row>
    <row r="27" spans="1:25" ht="13.5" customHeight="1" thickBot="1" thickTop="1">
      <c r="A27" s="44" t="str">
        <f>'t1'!A27</f>
        <v>odontoiatri con inc. di struttura semplice (rapp. non escl.)</v>
      </c>
      <c r="B27" s="56" t="str">
        <f>'t1'!B27</f>
        <v>SD0N48</v>
      </c>
      <c r="C27" s="117"/>
      <c r="D27" s="117"/>
      <c r="E27" s="117"/>
      <c r="F27" s="118"/>
      <c r="G27" s="118"/>
      <c r="H27" s="118"/>
      <c r="I27" s="118"/>
      <c r="J27" s="118"/>
      <c r="K27" s="118"/>
      <c r="L27" s="118"/>
      <c r="M27" s="118"/>
      <c r="N27" s="118"/>
      <c r="O27" s="118"/>
      <c r="P27" s="118"/>
      <c r="Q27" s="118"/>
      <c r="R27" s="118"/>
      <c r="S27" s="118"/>
      <c r="T27" s="118"/>
      <c r="U27" s="118"/>
      <c r="V27" s="118"/>
      <c r="W27" s="118"/>
      <c r="X27" s="119"/>
      <c r="Y27" s="99">
        <f t="shared" si="0"/>
        <v>0</v>
      </c>
    </row>
    <row r="28" spans="1:25" ht="13.5" customHeight="1" thickBot="1" thickTop="1">
      <c r="A28" s="44" t="str">
        <f>'t1'!A28</f>
        <v>odontoiatri con altri incar. prof.li (rapp. esclusivo)</v>
      </c>
      <c r="B28" s="56" t="str">
        <f>'t1'!B28</f>
        <v>SD0A48</v>
      </c>
      <c r="C28" s="117"/>
      <c r="D28" s="117"/>
      <c r="E28" s="117"/>
      <c r="F28" s="118"/>
      <c r="G28" s="118"/>
      <c r="H28" s="118"/>
      <c r="I28" s="118"/>
      <c r="J28" s="118"/>
      <c r="K28" s="118"/>
      <c r="L28" s="118"/>
      <c r="M28" s="118"/>
      <c r="N28" s="118"/>
      <c r="O28" s="118"/>
      <c r="P28" s="118"/>
      <c r="Q28" s="118"/>
      <c r="R28" s="118"/>
      <c r="S28" s="118"/>
      <c r="T28" s="118"/>
      <c r="U28" s="118"/>
      <c r="V28" s="118"/>
      <c r="W28" s="118"/>
      <c r="X28" s="119"/>
      <c r="Y28" s="99">
        <f t="shared" si="0"/>
        <v>0</v>
      </c>
    </row>
    <row r="29" spans="1:25" ht="13.5" customHeight="1" thickBot="1" thickTop="1">
      <c r="A29" s="44" t="str">
        <f>'t1'!A29</f>
        <v>odontoiatri con altri incar. prof.li (rapp. non escl.)</v>
      </c>
      <c r="B29" s="56" t="str">
        <f>'t1'!B29</f>
        <v>SD0047</v>
      </c>
      <c r="C29" s="117"/>
      <c r="D29" s="117"/>
      <c r="E29" s="117"/>
      <c r="F29" s="118"/>
      <c r="G29" s="118"/>
      <c r="H29" s="118"/>
      <c r="I29" s="118"/>
      <c r="J29" s="118"/>
      <c r="K29" s="118"/>
      <c r="L29" s="118"/>
      <c r="M29" s="118"/>
      <c r="N29" s="118"/>
      <c r="O29" s="118"/>
      <c r="P29" s="118"/>
      <c r="Q29" s="118"/>
      <c r="R29" s="118"/>
      <c r="S29" s="118"/>
      <c r="T29" s="118"/>
      <c r="U29" s="118"/>
      <c r="V29" s="118"/>
      <c r="W29" s="118"/>
      <c r="X29" s="119"/>
      <c r="Y29" s="99">
        <f t="shared" si="0"/>
        <v>0</v>
      </c>
    </row>
    <row r="30" spans="1:25" ht="13.5" customHeight="1" thickBot="1" thickTop="1">
      <c r="A30" s="44" t="str">
        <f>'t1'!A30</f>
        <v>odontoiatri a tempo determinato (b)</v>
      </c>
      <c r="B30" s="56" t="str">
        <f>'t1'!B30</f>
        <v>SD0599</v>
      </c>
      <c r="C30" s="117"/>
      <c r="D30" s="117"/>
      <c r="E30" s="117"/>
      <c r="F30" s="118"/>
      <c r="G30" s="118"/>
      <c r="H30" s="118"/>
      <c r="I30" s="118"/>
      <c r="J30" s="118"/>
      <c r="K30" s="118"/>
      <c r="L30" s="118"/>
      <c r="M30" s="118"/>
      <c r="N30" s="118"/>
      <c r="O30" s="118"/>
      <c r="P30" s="118"/>
      <c r="Q30" s="118"/>
      <c r="R30" s="118"/>
      <c r="S30" s="118"/>
      <c r="T30" s="118"/>
      <c r="U30" s="118"/>
      <c r="V30" s="118"/>
      <c r="W30" s="118"/>
      <c r="X30" s="119"/>
      <c r="Y30" s="99">
        <f t="shared" si="0"/>
        <v>0</v>
      </c>
    </row>
    <row r="31" spans="1:25" ht="13.5" customHeight="1" thickBot="1" thickTop="1">
      <c r="A31" s="44" t="str">
        <f>'t1'!A31</f>
        <v>farmacisti con inc. di struttura complessa (rapp. esclusivo)</v>
      </c>
      <c r="B31" s="56" t="str">
        <f>'t1'!B31</f>
        <v>SD0E39</v>
      </c>
      <c r="C31" s="117">
        <v>872</v>
      </c>
      <c r="D31" s="117">
        <v>20589</v>
      </c>
      <c r="E31" s="117">
        <v>51157</v>
      </c>
      <c r="F31" s="118">
        <v>25240</v>
      </c>
      <c r="G31" s="118">
        <v>84409</v>
      </c>
      <c r="H31" s="118">
        <v>6763</v>
      </c>
      <c r="I31" s="118"/>
      <c r="J31" s="118"/>
      <c r="K31" s="118"/>
      <c r="L31" s="118"/>
      <c r="M31" s="118"/>
      <c r="N31" s="118"/>
      <c r="O31" s="118">
        <v>719</v>
      </c>
      <c r="P31" s="118"/>
      <c r="Q31" s="118"/>
      <c r="R31" s="118"/>
      <c r="S31" s="118"/>
      <c r="T31" s="118"/>
      <c r="U31" s="118"/>
      <c r="V31" s="118">
        <v>6763</v>
      </c>
      <c r="W31" s="118">
        <v>6421</v>
      </c>
      <c r="X31" s="119"/>
      <c r="Y31" s="99">
        <f t="shared" si="0"/>
        <v>202933</v>
      </c>
    </row>
    <row r="32" spans="1:25" ht="13.5" customHeight="1" thickBot="1" thickTop="1">
      <c r="A32" s="44" t="str">
        <f>'t1'!A32</f>
        <v>farmacisti con inc. di struttura complessa (rapp. non escl.)</v>
      </c>
      <c r="B32" s="56" t="str">
        <f>'t1'!B32</f>
        <v>SD0N39</v>
      </c>
      <c r="C32" s="117"/>
      <c r="D32" s="117"/>
      <c r="E32" s="117"/>
      <c r="F32" s="118"/>
      <c r="G32" s="118"/>
      <c r="H32" s="118"/>
      <c r="I32" s="118"/>
      <c r="J32" s="118"/>
      <c r="K32" s="118"/>
      <c r="L32" s="118"/>
      <c r="M32" s="118"/>
      <c r="N32" s="118"/>
      <c r="O32" s="118"/>
      <c r="P32" s="118"/>
      <c r="Q32" s="118"/>
      <c r="R32" s="118"/>
      <c r="S32" s="118"/>
      <c r="T32" s="118"/>
      <c r="U32" s="118"/>
      <c r="V32" s="118"/>
      <c r="W32" s="118"/>
      <c r="X32" s="119"/>
      <c r="Y32" s="99">
        <f t="shared" si="0"/>
        <v>0</v>
      </c>
    </row>
    <row r="33" spans="1:25" ht="13.5" customHeight="1" thickBot="1" thickTop="1">
      <c r="A33" s="44" t="str">
        <f>'t1'!A33</f>
        <v>farmacisti con inc. di struttura semplice (rapp. esclusivo)</v>
      </c>
      <c r="B33" s="56" t="str">
        <f>'t1'!B33</f>
        <v>SD0E38</v>
      </c>
      <c r="C33" s="117">
        <v>581</v>
      </c>
      <c r="D33" s="117"/>
      <c r="E33" s="117">
        <v>17416</v>
      </c>
      <c r="F33" s="118">
        <v>10396</v>
      </c>
      <c r="G33" s="118">
        <v>21118</v>
      </c>
      <c r="H33" s="118">
        <v>3413</v>
      </c>
      <c r="I33" s="118"/>
      <c r="J33" s="118"/>
      <c r="K33" s="118"/>
      <c r="L33" s="118"/>
      <c r="M33" s="118"/>
      <c r="N33" s="118"/>
      <c r="O33" s="118">
        <v>625</v>
      </c>
      <c r="P33" s="118"/>
      <c r="Q33" s="118"/>
      <c r="R33" s="118"/>
      <c r="S33" s="118"/>
      <c r="T33" s="118"/>
      <c r="U33" s="118"/>
      <c r="V33" s="118">
        <v>3374</v>
      </c>
      <c r="W33" s="118"/>
      <c r="X33" s="119"/>
      <c r="Y33" s="99">
        <f t="shared" si="0"/>
        <v>56923</v>
      </c>
    </row>
    <row r="34" spans="1:25" ht="13.5" customHeight="1" thickBot="1" thickTop="1">
      <c r="A34" s="44" t="str">
        <f>'t1'!A34</f>
        <v>farmacisti con inc. di struttura semplice (rapp. non escl.)</v>
      </c>
      <c r="B34" s="56" t="str">
        <f>'t1'!B34</f>
        <v>SD0N38</v>
      </c>
      <c r="C34" s="117"/>
      <c r="D34" s="117"/>
      <c r="E34" s="117"/>
      <c r="F34" s="118"/>
      <c r="G34" s="118"/>
      <c r="H34" s="118"/>
      <c r="I34" s="118"/>
      <c r="J34" s="118"/>
      <c r="K34" s="118"/>
      <c r="L34" s="118"/>
      <c r="M34" s="118"/>
      <c r="N34" s="118"/>
      <c r="O34" s="118"/>
      <c r="P34" s="118"/>
      <c r="Q34" s="118"/>
      <c r="R34" s="118"/>
      <c r="S34" s="118"/>
      <c r="T34" s="118"/>
      <c r="U34" s="118"/>
      <c r="V34" s="118"/>
      <c r="W34" s="118"/>
      <c r="X34" s="119"/>
      <c r="Y34" s="99">
        <f t="shared" si="0"/>
        <v>0</v>
      </c>
    </row>
    <row r="35" spans="1:25" ht="13.5" customHeight="1" thickBot="1" thickTop="1">
      <c r="A35" s="44" t="str">
        <f>'t1'!A35</f>
        <v>farmacisti con altri incar. prof.li (rapp. esclusivo)</v>
      </c>
      <c r="B35" s="56" t="str">
        <f>'t1'!B35</f>
        <v>SD0A38</v>
      </c>
      <c r="C35" s="117">
        <v>10790</v>
      </c>
      <c r="D35" s="117"/>
      <c r="E35" s="117">
        <v>208281</v>
      </c>
      <c r="F35" s="118">
        <v>101336</v>
      </c>
      <c r="G35" s="118">
        <v>26433</v>
      </c>
      <c r="H35" s="118">
        <v>112472</v>
      </c>
      <c r="I35" s="118"/>
      <c r="J35" s="118"/>
      <c r="K35" s="118"/>
      <c r="L35" s="118"/>
      <c r="M35" s="118"/>
      <c r="N35" s="118">
        <v>8856</v>
      </c>
      <c r="O35" s="118">
        <v>2161</v>
      </c>
      <c r="P35" s="118"/>
      <c r="Q35" s="118"/>
      <c r="R35" s="118"/>
      <c r="S35" s="118"/>
      <c r="T35" s="118"/>
      <c r="U35" s="118"/>
      <c r="V35" s="118">
        <v>61406</v>
      </c>
      <c r="W35" s="118">
        <v>6421</v>
      </c>
      <c r="X35" s="119">
        <v>759</v>
      </c>
      <c r="Y35" s="99">
        <f t="shared" si="0"/>
        <v>538915</v>
      </c>
    </row>
    <row r="36" spans="1:25" ht="13.5" customHeight="1" thickBot="1" thickTop="1">
      <c r="A36" s="44" t="str">
        <f>'t1'!A36</f>
        <v>farmacisti con altri incar. prof.li (rapp. non escl.)</v>
      </c>
      <c r="B36" s="56" t="str">
        <f>'t1'!B36</f>
        <v>SD0037</v>
      </c>
      <c r="C36" s="117"/>
      <c r="D36" s="117"/>
      <c r="E36" s="117"/>
      <c r="F36" s="118"/>
      <c r="G36" s="118"/>
      <c r="H36" s="118"/>
      <c r="I36" s="118"/>
      <c r="J36" s="118"/>
      <c r="K36" s="118"/>
      <c r="L36" s="118"/>
      <c r="M36" s="118"/>
      <c r="N36" s="118"/>
      <c r="O36" s="118"/>
      <c r="P36" s="118"/>
      <c r="Q36" s="118"/>
      <c r="R36" s="118"/>
      <c r="S36" s="118"/>
      <c r="T36" s="118"/>
      <c r="U36" s="118"/>
      <c r="V36" s="118"/>
      <c r="W36" s="118"/>
      <c r="X36" s="119"/>
      <c r="Y36" s="99">
        <f t="shared" si="0"/>
        <v>0</v>
      </c>
    </row>
    <row r="37" spans="1:25" ht="13.5" customHeight="1" thickBot="1" thickTop="1">
      <c r="A37" s="44" t="str">
        <f>'t1'!A37</f>
        <v>farmacisti a tempo determinato (b)</v>
      </c>
      <c r="B37" s="56" t="str">
        <f>'t1'!B37</f>
        <v>SD0600</v>
      </c>
      <c r="C37" s="117"/>
      <c r="D37" s="117"/>
      <c r="E37" s="117"/>
      <c r="F37" s="118"/>
      <c r="G37" s="118"/>
      <c r="H37" s="118"/>
      <c r="I37" s="118"/>
      <c r="J37" s="118"/>
      <c r="K37" s="118"/>
      <c r="L37" s="118"/>
      <c r="M37" s="118"/>
      <c r="N37" s="118"/>
      <c r="O37" s="118"/>
      <c r="P37" s="118"/>
      <c r="Q37" s="118"/>
      <c r="R37" s="118"/>
      <c r="S37" s="118"/>
      <c r="T37" s="118"/>
      <c r="U37" s="118"/>
      <c r="V37" s="118"/>
      <c r="W37" s="118"/>
      <c r="X37" s="119"/>
      <c r="Y37" s="99">
        <f t="shared" si="0"/>
        <v>0</v>
      </c>
    </row>
    <row r="38" spans="1:25" ht="13.5" customHeight="1" thickBot="1" thickTop="1">
      <c r="A38" s="44" t="str">
        <f>'t1'!A38</f>
        <v>biologi con inc. di struttura complessa (rapp. esclusivo)</v>
      </c>
      <c r="B38" s="56" t="str">
        <f>'t1'!B38</f>
        <v>SD0E13</v>
      </c>
      <c r="C38" s="117">
        <v>581</v>
      </c>
      <c r="D38" s="117">
        <v>6876</v>
      </c>
      <c r="E38" s="117">
        <v>34104</v>
      </c>
      <c r="F38" s="118">
        <v>18715</v>
      </c>
      <c r="G38" s="118">
        <v>67459</v>
      </c>
      <c r="H38" s="118">
        <v>13534</v>
      </c>
      <c r="I38" s="118"/>
      <c r="J38" s="118"/>
      <c r="K38" s="118"/>
      <c r="L38" s="118"/>
      <c r="M38" s="118"/>
      <c r="N38" s="118"/>
      <c r="O38" s="118"/>
      <c r="P38" s="118"/>
      <c r="Q38" s="118"/>
      <c r="R38" s="118"/>
      <c r="S38" s="118"/>
      <c r="T38" s="118"/>
      <c r="U38" s="118"/>
      <c r="V38" s="118">
        <v>12633</v>
      </c>
      <c r="W38" s="118">
        <v>6876</v>
      </c>
      <c r="X38" s="119"/>
      <c r="Y38" s="99">
        <f aca="true" t="shared" si="1" ref="Y38:Y54">SUM(C38:X38)</f>
        <v>160778</v>
      </c>
    </row>
    <row r="39" spans="1:25" ht="13.5" customHeight="1" thickBot="1" thickTop="1">
      <c r="A39" s="44" t="str">
        <f>'t1'!A39</f>
        <v>biologi con inc. di struttura complessa (rapp. non escl.)</v>
      </c>
      <c r="B39" s="56" t="str">
        <f>'t1'!B39</f>
        <v>SD0N13</v>
      </c>
      <c r="C39" s="117"/>
      <c r="D39" s="117"/>
      <c r="E39" s="117"/>
      <c r="F39" s="118"/>
      <c r="G39" s="118"/>
      <c r="H39" s="118"/>
      <c r="I39" s="118"/>
      <c r="J39" s="118"/>
      <c r="K39" s="118"/>
      <c r="L39" s="118"/>
      <c r="M39" s="118"/>
      <c r="N39" s="118"/>
      <c r="O39" s="118"/>
      <c r="P39" s="118"/>
      <c r="Q39" s="118"/>
      <c r="R39" s="118"/>
      <c r="S39" s="118"/>
      <c r="T39" s="118"/>
      <c r="U39" s="118"/>
      <c r="V39" s="118"/>
      <c r="W39" s="118"/>
      <c r="X39" s="119"/>
      <c r="Y39" s="99">
        <f t="shared" si="1"/>
        <v>0</v>
      </c>
    </row>
    <row r="40" spans="1:25" ht="13.5" customHeight="1" thickBot="1" thickTop="1">
      <c r="A40" s="44" t="str">
        <f>'t1'!A40</f>
        <v>biologi con inc. di struttura semplice (rapp. esclusivo)</v>
      </c>
      <c r="B40" s="56" t="str">
        <f>'t1'!B40</f>
        <v>SD0E12</v>
      </c>
      <c r="C40" s="117">
        <v>896</v>
      </c>
      <c r="D40" s="117"/>
      <c r="E40" s="117">
        <v>36982</v>
      </c>
      <c r="F40" s="118">
        <v>17027</v>
      </c>
      <c r="G40" s="118">
        <v>41639</v>
      </c>
      <c r="H40" s="118">
        <v>20672</v>
      </c>
      <c r="I40" s="118"/>
      <c r="J40" s="118"/>
      <c r="K40" s="118"/>
      <c r="L40" s="118"/>
      <c r="M40" s="118"/>
      <c r="N40" s="118">
        <v>663</v>
      </c>
      <c r="O40" s="118">
        <v>676</v>
      </c>
      <c r="P40" s="118"/>
      <c r="Q40" s="118"/>
      <c r="R40" s="118"/>
      <c r="S40" s="118"/>
      <c r="T40" s="118">
        <v>1100</v>
      </c>
      <c r="U40" s="118"/>
      <c r="V40" s="118">
        <v>17511</v>
      </c>
      <c r="W40" s="118"/>
      <c r="X40" s="119">
        <v>409</v>
      </c>
      <c r="Y40" s="99">
        <f t="shared" si="1"/>
        <v>137575</v>
      </c>
    </row>
    <row r="41" spans="1:25" ht="13.5" customHeight="1" thickBot="1" thickTop="1">
      <c r="A41" s="44" t="str">
        <f>'t1'!A41</f>
        <v>biologi con inc. di struttura semplice (rapp. non escl.)</v>
      </c>
      <c r="B41" s="56" t="str">
        <f>'t1'!B41</f>
        <v>SD0N12</v>
      </c>
      <c r="C41" s="117"/>
      <c r="D41" s="117"/>
      <c r="E41" s="117"/>
      <c r="F41" s="118"/>
      <c r="G41" s="118"/>
      <c r="H41" s="118"/>
      <c r="I41" s="118"/>
      <c r="J41" s="118"/>
      <c r="K41" s="118"/>
      <c r="L41" s="118"/>
      <c r="M41" s="118"/>
      <c r="N41" s="118"/>
      <c r="O41" s="118"/>
      <c r="P41" s="118"/>
      <c r="Q41" s="118"/>
      <c r="R41" s="118"/>
      <c r="S41" s="118"/>
      <c r="T41" s="118"/>
      <c r="U41" s="118"/>
      <c r="V41" s="118"/>
      <c r="W41" s="118"/>
      <c r="X41" s="119"/>
      <c r="Y41" s="99">
        <f t="shared" si="1"/>
        <v>0</v>
      </c>
    </row>
    <row r="42" spans="1:25" ht="13.5" customHeight="1" thickBot="1" thickTop="1">
      <c r="A42" s="44" t="str">
        <f>'t1'!A42</f>
        <v>biologi con altri incar. prof.li (rapp. esclusivo)</v>
      </c>
      <c r="B42" s="56" t="str">
        <f>'t1'!B42</f>
        <v>SD0A12</v>
      </c>
      <c r="C42" s="117">
        <v>9133</v>
      </c>
      <c r="D42" s="117"/>
      <c r="E42" s="117">
        <v>253074</v>
      </c>
      <c r="F42" s="118">
        <v>104224</v>
      </c>
      <c r="G42" s="118">
        <v>116663</v>
      </c>
      <c r="H42" s="118">
        <v>248920</v>
      </c>
      <c r="I42" s="118"/>
      <c r="J42" s="118"/>
      <c r="K42" s="118"/>
      <c r="L42" s="118"/>
      <c r="M42" s="118"/>
      <c r="N42" s="118">
        <v>4229</v>
      </c>
      <c r="O42" s="118">
        <v>8094</v>
      </c>
      <c r="P42" s="118"/>
      <c r="Q42" s="118"/>
      <c r="R42" s="118"/>
      <c r="S42" s="118"/>
      <c r="T42" s="118">
        <v>8950</v>
      </c>
      <c r="U42" s="118"/>
      <c r="V42" s="118">
        <v>125997</v>
      </c>
      <c r="W42" s="118">
        <v>6349</v>
      </c>
      <c r="X42" s="119">
        <v>3227</v>
      </c>
      <c r="Y42" s="99">
        <f t="shared" si="1"/>
        <v>888860</v>
      </c>
    </row>
    <row r="43" spans="1:25" ht="13.5" customHeight="1" thickBot="1" thickTop="1">
      <c r="A43" s="44" t="str">
        <f>'t1'!A43</f>
        <v>biologi con altri incar. prof.li (rapp. non escl.)</v>
      </c>
      <c r="B43" s="56" t="str">
        <f>'t1'!B43</f>
        <v>SD0011</v>
      </c>
      <c r="C43" s="117"/>
      <c r="D43" s="117"/>
      <c r="E43" s="117"/>
      <c r="F43" s="118"/>
      <c r="G43" s="118"/>
      <c r="H43" s="118"/>
      <c r="I43" s="118"/>
      <c r="J43" s="118"/>
      <c r="K43" s="118"/>
      <c r="L43" s="118"/>
      <c r="M43" s="118"/>
      <c r="N43" s="118"/>
      <c r="O43" s="118"/>
      <c r="P43" s="118"/>
      <c r="Q43" s="118"/>
      <c r="R43" s="118"/>
      <c r="S43" s="118"/>
      <c r="T43" s="118"/>
      <c r="U43" s="118"/>
      <c r="V43" s="118"/>
      <c r="W43" s="118"/>
      <c r="X43" s="119"/>
      <c r="Y43" s="99">
        <f t="shared" si="1"/>
        <v>0</v>
      </c>
    </row>
    <row r="44" spans="1:25" ht="13.5" customHeight="1" thickBot="1" thickTop="1">
      <c r="A44" s="44" t="str">
        <f>'t1'!A44</f>
        <v>biologi a tempo determinato (b)</v>
      </c>
      <c r="B44" s="56" t="str">
        <f>'t1'!B44</f>
        <v>SD0601</v>
      </c>
      <c r="C44" s="117"/>
      <c r="D44" s="117"/>
      <c r="E44" s="117"/>
      <c r="F44" s="118"/>
      <c r="G44" s="118"/>
      <c r="H44" s="118"/>
      <c r="I44" s="118"/>
      <c r="J44" s="118"/>
      <c r="K44" s="118"/>
      <c r="L44" s="118"/>
      <c r="M44" s="118"/>
      <c r="N44" s="118"/>
      <c r="O44" s="118"/>
      <c r="P44" s="118"/>
      <c r="Q44" s="118"/>
      <c r="R44" s="118"/>
      <c r="S44" s="118"/>
      <c r="T44" s="118"/>
      <c r="U44" s="118"/>
      <c r="V44" s="118"/>
      <c r="W44" s="118"/>
      <c r="X44" s="119"/>
      <c r="Y44" s="99">
        <f t="shared" si="1"/>
        <v>0</v>
      </c>
    </row>
    <row r="45" spans="1:25" ht="13.5" customHeight="1" thickBot="1" thickTop="1">
      <c r="A45" s="44" t="str">
        <f>'t1'!A45</f>
        <v>chimici con inc. di struttura complessa (rapp. esclusivo)</v>
      </c>
      <c r="B45" s="56" t="str">
        <f>'t1'!B45</f>
        <v>SD0E16</v>
      </c>
      <c r="C45" s="117"/>
      <c r="D45" s="117"/>
      <c r="E45" s="117"/>
      <c r="F45" s="118"/>
      <c r="G45" s="118"/>
      <c r="H45" s="118"/>
      <c r="I45" s="118"/>
      <c r="J45" s="118"/>
      <c r="K45" s="118"/>
      <c r="L45" s="118"/>
      <c r="M45" s="118"/>
      <c r="N45" s="118"/>
      <c r="O45" s="118"/>
      <c r="P45" s="118"/>
      <c r="Q45" s="118"/>
      <c r="R45" s="118"/>
      <c r="S45" s="118"/>
      <c r="T45" s="118"/>
      <c r="U45" s="118"/>
      <c r="V45" s="118"/>
      <c r="W45" s="118"/>
      <c r="X45" s="119"/>
      <c r="Y45" s="99">
        <f t="shared" si="1"/>
        <v>0</v>
      </c>
    </row>
    <row r="46" spans="1:25" ht="13.5" customHeight="1" thickBot="1" thickTop="1">
      <c r="A46" s="44" t="str">
        <f>'t1'!A46</f>
        <v>chimici con inc. di struttura complessa (rapp.non escl.)</v>
      </c>
      <c r="B46" s="56" t="str">
        <f>'t1'!B46</f>
        <v>SD0N16</v>
      </c>
      <c r="C46" s="117"/>
      <c r="D46" s="117"/>
      <c r="E46" s="117"/>
      <c r="F46" s="118"/>
      <c r="G46" s="118"/>
      <c r="H46" s="118"/>
      <c r="I46" s="118"/>
      <c r="J46" s="118"/>
      <c r="K46" s="118"/>
      <c r="L46" s="118"/>
      <c r="M46" s="118"/>
      <c r="N46" s="118"/>
      <c r="O46" s="118"/>
      <c r="P46" s="118"/>
      <c r="Q46" s="118"/>
      <c r="R46" s="118"/>
      <c r="S46" s="118"/>
      <c r="T46" s="118"/>
      <c r="U46" s="118"/>
      <c r="V46" s="118"/>
      <c r="W46" s="118"/>
      <c r="X46" s="119"/>
      <c r="Y46" s="99">
        <f t="shared" si="1"/>
        <v>0</v>
      </c>
    </row>
    <row r="47" spans="1:25" ht="13.5" customHeight="1" thickBot="1" thickTop="1">
      <c r="A47" s="44" t="str">
        <f>'t1'!A47</f>
        <v>chimici con inc. di struttura semplice (rapp. esclusivo)</v>
      </c>
      <c r="B47" s="56" t="str">
        <f>'t1'!B47</f>
        <v>SD0E15</v>
      </c>
      <c r="C47" s="117">
        <v>291</v>
      </c>
      <c r="D47" s="117"/>
      <c r="E47" s="117">
        <v>12182</v>
      </c>
      <c r="F47" s="118">
        <v>10614</v>
      </c>
      <c r="G47" s="118">
        <v>3311</v>
      </c>
      <c r="H47" s="118">
        <v>3129</v>
      </c>
      <c r="I47" s="118"/>
      <c r="J47" s="118"/>
      <c r="K47" s="118"/>
      <c r="L47" s="118"/>
      <c r="M47" s="118"/>
      <c r="N47" s="118"/>
      <c r="O47" s="118"/>
      <c r="P47" s="118"/>
      <c r="Q47" s="118"/>
      <c r="R47" s="118"/>
      <c r="S47" s="118"/>
      <c r="T47" s="118"/>
      <c r="U47" s="118"/>
      <c r="V47" s="118">
        <v>3114</v>
      </c>
      <c r="W47" s="118"/>
      <c r="X47" s="119"/>
      <c r="Y47" s="99">
        <f t="shared" si="1"/>
        <v>32641</v>
      </c>
    </row>
    <row r="48" spans="1:25" ht="13.5" customHeight="1" thickBot="1" thickTop="1">
      <c r="A48" s="44" t="str">
        <f>'t1'!A48</f>
        <v>chimici con inc. di struttura semplice (rapp. non escl.)</v>
      </c>
      <c r="B48" s="56" t="str">
        <f>'t1'!B48</f>
        <v>SD0N15</v>
      </c>
      <c r="C48" s="117"/>
      <c r="D48" s="117"/>
      <c r="E48" s="117"/>
      <c r="F48" s="118"/>
      <c r="G48" s="118"/>
      <c r="H48" s="118"/>
      <c r="I48" s="118"/>
      <c r="J48" s="118"/>
      <c r="K48" s="118"/>
      <c r="L48" s="118"/>
      <c r="M48" s="118"/>
      <c r="N48" s="118"/>
      <c r="O48" s="118"/>
      <c r="P48" s="118"/>
      <c r="Q48" s="118"/>
      <c r="R48" s="118"/>
      <c r="S48" s="118"/>
      <c r="T48" s="118"/>
      <c r="U48" s="118"/>
      <c r="V48" s="118"/>
      <c r="W48" s="118"/>
      <c r="X48" s="119"/>
      <c r="Y48" s="99">
        <f t="shared" si="1"/>
        <v>0</v>
      </c>
    </row>
    <row r="49" spans="1:25" ht="13.5" customHeight="1" thickBot="1" thickTop="1">
      <c r="A49" s="44" t="str">
        <f>'t1'!A49</f>
        <v>chimici con altri incar. prof.li (rapp. esclusivo)</v>
      </c>
      <c r="B49" s="56" t="str">
        <f>'t1'!B49</f>
        <v>SD0A15</v>
      </c>
      <c r="C49" s="117">
        <v>2301</v>
      </c>
      <c r="D49" s="117"/>
      <c r="E49" s="117">
        <v>81966</v>
      </c>
      <c r="F49" s="118">
        <v>37272</v>
      </c>
      <c r="G49" s="118">
        <v>32954</v>
      </c>
      <c r="H49" s="118">
        <v>50242</v>
      </c>
      <c r="I49" s="118"/>
      <c r="J49" s="118"/>
      <c r="K49" s="118"/>
      <c r="L49" s="118"/>
      <c r="M49" s="118"/>
      <c r="N49" s="118">
        <v>232</v>
      </c>
      <c r="O49" s="118">
        <v>4953</v>
      </c>
      <c r="P49" s="118"/>
      <c r="Q49" s="118"/>
      <c r="R49" s="118"/>
      <c r="S49" s="118"/>
      <c r="T49" s="118"/>
      <c r="U49" s="118"/>
      <c r="V49" s="118">
        <v>28509</v>
      </c>
      <c r="W49" s="118">
        <v>3590</v>
      </c>
      <c r="X49" s="119"/>
      <c r="Y49" s="99">
        <f t="shared" si="1"/>
        <v>242019</v>
      </c>
    </row>
    <row r="50" spans="1:25" ht="13.5" customHeight="1" thickBot="1" thickTop="1">
      <c r="A50" s="44" t="str">
        <f>'t1'!A50</f>
        <v>chimici con altri incar. prof.li (rapp. non escl.)</v>
      </c>
      <c r="B50" s="56" t="str">
        <f>'t1'!B50</f>
        <v>SD0014</v>
      </c>
      <c r="C50" s="117"/>
      <c r="D50" s="117"/>
      <c r="E50" s="117"/>
      <c r="F50" s="118"/>
      <c r="G50" s="118"/>
      <c r="H50" s="118"/>
      <c r="I50" s="118"/>
      <c r="J50" s="118"/>
      <c r="K50" s="118"/>
      <c r="L50" s="118"/>
      <c r="M50" s="118"/>
      <c r="N50" s="118"/>
      <c r="O50" s="118"/>
      <c r="P50" s="118"/>
      <c r="Q50" s="118"/>
      <c r="R50" s="118"/>
      <c r="S50" s="118"/>
      <c r="T50" s="118"/>
      <c r="U50" s="118"/>
      <c r="V50" s="118"/>
      <c r="W50" s="118"/>
      <c r="X50" s="119"/>
      <c r="Y50" s="99">
        <f t="shared" si="1"/>
        <v>0</v>
      </c>
    </row>
    <row r="51" spans="1:25" ht="13.5" customHeight="1" thickBot="1" thickTop="1">
      <c r="A51" s="44" t="str">
        <f>'t1'!A51</f>
        <v>chimici a tempo determinato (b)</v>
      </c>
      <c r="B51" s="56" t="str">
        <f>'t1'!B51</f>
        <v>SD0602</v>
      </c>
      <c r="C51" s="117"/>
      <c r="D51" s="117"/>
      <c r="E51" s="117"/>
      <c r="F51" s="118"/>
      <c r="G51" s="118"/>
      <c r="H51" s="118"/>
      <c r="I51" s="118"/>
      <c r="J51" s="118"/>
      <c r="K51" s="118"/>
      <c r="L51" s="118"/>
      <c r="M51" s="118"/>
      <c r="N51" s="118"/>
      <c r="O51" s="118"/>
      <c r="P51" s="118"/>
      <c r="Q51" s="118"/>
      <c r="R51" s="118"/>
      <c r="S51" s="118"/>
      <c r="T51" s="118"/>
      <c r="U51" s="118"/>
      <c r="V51" s="118"/>
      <c r="W51" s="118"/>
      <c r="X51" s="119"/>
      <c r="Y51" s="99">
        <f t="shared" si="1"/>
        <v>0</v>
      </c>
    </row>
    <row r="52" spans="1:25" ht="13.5" customHeight="1" thickBot="1" thickTop="1">
      <c r="A52" s="44" t="str">
        <f>'t1'!A52</f>
        <v>fisici con inc. di struttura complessa (rapp. esclusivo)</v>
      </c>
      <c r="B52" s="56" t="str">
        <f>'t1'!B52</f>
        <v>SD0E42</v>
      </c>
      <c r="C52" s="117"/>
      <c r="D52" s="117"/>
      <c r="E52" s="117"/>
      <c r="F52" s="118"/>
      <c r="G52" s="118"/>
      <c r="H52" s="118"/>
      <c r="I52" s="118"/>
      <c r="J52" s="118"/>
      <c r="K52" s="118"/>
      <c r="L52" s="118"/>
      <c r="M52" s="118"/>
      <c r="N52" s="118"/>
      <c r="O52" s="118"/>
      <c r="P52" s="118"/>
      <c r="Q52" s="118"/>
      <c r="R52" s="118"/>
      <c r="S52" s="118"/>
      <c r="T52" s="118"/>
      <c r="U52" s="118"/>
      <c r="V52" s="118"/>
      <c r="W52" s="118"/>
      <c r="X52" s="119"/>
      <c r="Y52" s="99">
        <f t="shared" si="1"/>
        <v>0</v>
      </c>
    </row>
    <row r="53" spans="1:25" ht="13.5" customHeight="1" thickBot="1" thickTop="1">
      <c r="A53" s="44" t="str">
        <f>'t1'!A53</f>
        <v>fisici con inc. di struttura complessa (rapp. non escl.)</v>
      </c>
      <c r="B53" s="56" t="str">
        <f>'t1'!B53</f>
        <v>SD0N42</v>
      </c>
      <c r="C53" s="117"/>
      <c r="D53" s="117"/>
      <c r="E53" s="117"/>
      <c r="F53" s="118"/>
      <c r="G53" s="118"/>
      <c r="H53" s="118"/>
      <c r="I53" s="118"/>
      <c r="J53" s="118"/>
      <c r="K53" s="118"/>
      <c r="L53" s="118"/>
      <c r="M53" s="118"/>
      <c r="N53" s="118"/>
      <c r="O53" s="118"/>
      <c r="P53" s="118"/>
      <c r="Q53" s="118"/>
      <c r="R53" s="118"/>
      <c r="S53" s="118"/>
      <c r="T53" s="118"/>
      <c r="U53" s="118"/>
      <c r="V53" s="118"/>
      <c r="W53" s="118"/>
      <c r="X53" s="119"/>
      <c r="Y53" s="99">
        <f t="shared" si="1"/>
        <v>0</v>
      </c>
    </row>
    <row r="54" spans="1:25" ht="13.5" customHeight="1" thickBot="1" thickTop="1">
      <c r="A54" s="44" t="str">
        <f>'t1'!A54</f>
        <v>fisici con inc. di struttura semplice (rapp. esclusivo)</v>
      </c>
      <c r="B54" s="56" t="str">
        <f>'t1'!B54</f>
        <v>SD0E41</v>
      </c>
      <c r="C54" s="117">
        <v>581</v>
      </c>
      <c r="D54" s="117"/>
      <c r="E54" s="117">
        <v>17416</v>
      </c>
      <c r="F54" s="118">
        <v>9139</v>
      </c>
      <c r="G54" s="118">
        <v>29944</v>
      </c>
      <c r="H54" s="118">
        <v>9005</v>
      </c>
      <c r="I54" s="118"/>
      <c r="J54" s="118"/>
      <c r="K54" s="118"/>
      <c r="L54" s="118"/>
      <c r="M54" s="118"/>
      <c r="N54" s="118"/>
      <c r="O54" s="118">
        <v>723</v>
      </c>
      <c r="P54" s="118"/>
      <c r="Q54" s="118"/>
      <c r="R54" s="118"/>
      <c r="S54" s="118"/>
      <c r="T54" s="118"/>
      <c r="U54" s="118"/>
      <c r="V54" s="118">
        <v>9326</v>
      </c>
      <c r="W54" s="118"/>
      <c r="X54" s="119"/>
      <c r="Y54" s="99">
        <f t="shared" si="1"/>
        <v>76134</v>
      </c>
    </row>
    <row r="55" spans="1:25" ht="13.5" customHeight="1" thickBot="1" thickTop="1">
      <c r="A55" s="44" t="str">
        <f>'t1'!A55</f>
        <v>fisici con inc. di struttura semplice (rapp. non escl.)</v>
      </c>
      <c r="B55" s="56" t="str">
        <f>'t1'!B55</f>
        <v>SD0N41</v>
      </c>
      <c r="C55" s="117"/>
      <c r="D55" s="117"/>
      <c r="E55" s="117"/>
      <c r="F55" s="118"/>
      <c r="G55" s="118"/>
      <c r="H55" s="118"/>
      <c r="I55" s="118"/>
      <c r="J55" s="118"/>
      <c r="K55" s="118"/>
      <c r="L55" s="118"/>
      <c r="M55" s="118"/>
      <c r="N55" s="118"/>
      <c r="O55" s="118"/>
      <c r="P55" s="118"/>
      <c r="Q55" s="118"/>
      <c r="R55" s="118"/>
      <c r="S55" s="118"/>
      <c r="T55" s="118"/>
      <c r="U55" s="118"/>
      <c r="V55" s="118"/>
      <c r="W55" s="118"/>
      <c r="X55" s="119"/>
      <c r="Y55" s="99">
        <f aca="true" t="shared" si="2" ref="Y55:Y119">SUM(C55:X55)</f>
        <v>0</v>
      </c>
    </row>
    <row r="56" spans="1:25" ht="13.5" customHeight="1" thickBot="1" thickTop="1">
      <c r="A56" s="44" t="str">
        <f>'t1'!A56</f>
        <v>fisici con altri incar. prof.li (rapp. esclusivo)</v>
      </c>
      <c r="B56" s="56" t="str">
        <f>'t1'!B56</f>
        <v>SD0A41</v>
      </c>
      <c r="C56" s="117">
        <v>1750</v>
      </c>
      <c r="D56" s="117"/>
      <c r="E56" s="117">
        <v>39755</v>
      </c>
      <c r="F56" s="118">
        <v>20422</v>
      </c>
      <c r="G56" s="118">
        <v>4107</v>
      </c>
      <c r="H56" s="118">
        <v>41479</v>
      </c>
      <c r="I56" s="118"/>
      <c r="J56" s="118"/>
      <c r="K56" s="118">
        <v>23169</v>
      </c>
      <c r="L56" s="118"/>
      <c r="M56" s="118"/>
      <c r="N56" s="118"/>
      <c r="O56" s="118">
        <v>6353</v>
      </c>
      <c r="P56" s="118"/>
      <c r="Q56" s="118"/>
      <c r="R56" s="118"/>
      <c r="S56" s="118"/>
      <c r="T56" s="118"/>
      <c r="U56" s="118"/>
      <c r="V56" s="118">
        <v>21900</v>
      </c>
      <c r="W56" s="118"/>
      <c r="X56" s="119"/>
      <c r="Y56" s="99">
        <f t="shared" si="2"/>
        <v>158935</v>
      </c>
    </row>
    <row r="57" spans="1:25" ht="13.5" customHeight="1" thickBot="1" thickTop="1">
      <c r="A57" s="44" t="str">
        <f>'t1'!A57</f>
        <v>fisici con altri incar. prof.li (rapp. non escl.)</v>
      </c>
      <c r="B57" s="56" t="str">
        <f>'t1'!B57</f>
        <v>SD0040</v>
      </c>
      <c r="C57" s="117"/>
      <c r="D57" s="117"/>
      <c r="E57" s="117"/>
      <c r="F57" s="118"/>
      <c r="G57" s="118"/>
      <c r="H57" s="118"/>
      <c r="I57" s="118"/>
      <c r="J57" s="118"/>
      <c r="K57" s="118"/>
      <c r="L57" s="118"/>
      <c r="M57" s="118"/>
      <c r="N57" s="118"/>
      <c r="O57" s="118"/>
      <c r="P57" s="118"/>
      <c r="Q57" s="118"/>
      <c r="R57" s="118"/>
      <c r="S57" s="118"/>
      <c r="T57" s="118"/>
      <c r="U57" s="118"/>
      <c r="V57" s="118"/>
      <c r="W57" s="118"/>
      <c r="X57" s="119"/>
      <c r="Y57" s="99">
        <f t="shared" si="2"/>
        <v>0</v>
      </c>
    </row>
    <row r="58" spans="1:25" ht="13.5" customHeight="1" thickBot="1" thickTop="1">
      <c r="A58" s="44" t="str">
        <f>'t1'!A58</f>
        <v>fisici a tempo determinato (b)</v>
      </c>
      <c r="B58" s="56" t="str">
        <f>'t1'!B58</f>
        <v>SD0603</v>
      </c>
      <c r="C58" s="117"/>
      <c r="D58" s="117"/>
      <c r="E58" s="117"/>
      <c r="F58" s="118"/>
      <c r="G58" s="118"/>
      <c r="H58" s="118"/>
      <c r="I58" s="118"/>
      <c r="J58" s="118"/>
      <c r="K58" s="118"/>
      <c r="L58" s="118"/>
      <c r="M58" s="118"/>
      <c r="N58" s="118"/>
      <c r="O58" s="118"/>
      <c r="P58" s="118"/>
      <c r="Q58" s="118"/>
      <c r="R58" s="118"/>
      <c r="S58" s="118"/>
      <c r="T58" s="118"/>
      <c r="U58" s="118"/>
      <c r="V58" s="118"/>
      <c r="W58" s="118"/>
      <c r="X58" s="119"/>
      <c r="Y58" s="99">
        <f t="shared" si="2"/>
        <v>0</v>
      </c>
    </row>
    <row r="59" spans="1:25" ht="13.5" customHeight="1" thickBot="1" thickTop="1">
      <c r="A59" s="44" t="str">
        <f>'t1'!A59</f>
        <v>psicologi con inc. di struttura complessa (rapp. esclusivo)</v>
      </c>
      <c r="B59" s="56" t="str">
        <f>'t1'!B59</f>
        <v>SD0E66</v>
      </c>
      <c r="C59" s="117">
        <v>291</v>
      </c>
      <c r="D59" s="117"/>
      <c r="E59" s="117">
        <v>17052</v>
      </c>
      <c r="F59" s="118">
        <v>12816</v>
      </c>
      <c r="G59" s="118">
        <v>19178</v>
      </c>
      <c r="H59" s="118">
        <v>4560</v>
      </c>
      <c r="I59" s="118"/>
      <c r="J59" s="118"/>
      <c r="K59" s="118"/>
      <c r="L59" s="118"/>
      <c r="M59" s="118"/>
      <c r="N59" s="118"/>
      <c r="O59" s="118"/>
      <c r="P59" s="118"/>
      <c r="Q59" s="118"/>
      <c r="R59" s="118"/>
      <c r="S59" s="118"/>
      <c r="T59" s="118"/>
      <c r="U59" s="118"/>
      <c r="V59" s="118">
        <v>4560</v>
      </c>
      <c r="W59" s="118">
        <v>6876</v>
      </c>
      <c r="X59" s="119"/>
      <c r="Y59" s="99">
        <f t="shared" si="2"/>
        <v>65333</v>
      </c>
    </row>
    <row r="60" spans="1:25" ht="13.5" customHeight="1" thickBot="1" thickTop="1">
      <c r="A60" s="44" t="str">
        <f>'t1'!A60</f>
        <v>psicologi con inc. di struttura complessa (rapp. non escl.)</v>
      </c>
      <c r="B60" s="56" t="str">
        <f>'t1'!B60</f>
        <v>SD0N66</v>
      </c>
      <c r="C60" s="117"/>
      <c r="D60" s="117"/>
      <c r="E60" s="117"/>
      <c r="F60" s="118"/>
      <c r="G60" s="118"/>
      <c r="H60" s="118"/>
      <c r="I60" s="118"/>
      <c r="J60" s="118"/>
      <c r="K60" s="118"/>
      <c r="L60" s="118"/>
      <c r="M60" s="118"/>
      <c r="N60" s="118"/>
      <c r="O60" s="118"/>
      <c r="P60" s="118"/>
      <c r="Q60" s="118"/>
      <c r="R60" s="118"/>
      <c r="S60" s="118"/>
      <c r="T60" s="118"/>
      <c r="U60" s="118"/>
      <c r="V60" s="118"/>
      <c r="W60" s="118"/>
      <c r="X60" s="119"/>
      <c r="Y60" s="99">
        <f t="shared" si="2"/>
        <v>0</v>
      </c>
    </row>
    <row r="61" spans="1:25" ht="13.5" customHeight="1" thickBot="1" thickTop="1">
      <c r="A61" s="44" t="str">
        <f>'t1'!A61</f>
        <v>psicologi con inc. di struttura semplice (rapp. esclusivo)</v>
      </c>
      <c r="B61" s="56" t="str">
        <f>'t1'!B61</f>
        <v>SD0E65</v>
      </c>
      <c r="C61" s="117"/>
      <c r="D61" s="117"/>
      <c r="E61" s="117"/>
      <c r="F61" s="118"/>
      <c r="G61" s="118"/>
      <c r="H61" s="118"/>
      <c r="I61" s="118"/>
      <c r="J61" s="118"/>
      <c r="K61" s="118"/>
      <c r="L61" s="118"/>
      <c r="M61" s="118"/>
      <c r="N61" s="118"/>
      <c r="O61" s="118"/>
      <c r="P61" s="118"/>
      <c r="Q61" s="118"/>
      <c r="R61" s="118"/>
      <c r="S61" s="118"/>
      <c r="T61" s="118"/>
      <c r="U61" s="118"/>
      <c r="V61" s="118"/>
      <c r="W61" s="118"/>
      <c r="X61" s="119"/>
      <c r="Y61" s="99">
        <f t="shared" si="2"/>
        <v>0</v>
      </c>
    </row>
    <row r="62" spans="1:25" ht="13.5" customHeight="1" thickBot="1" thickTop="1">
      <c r="A62" s="44" t="str">
        <f>'t1'!A62</f>
        <v>psicologi con inc. di struttura semplice (rapp. non escl.)</v>
      </c>
      <c r="B62" s="56" t="str">
        <f>'t1'!B62</f>
        <v>SD0N65</v>
      </c>
      <c r="C62" s="117"/>
      <c r="D62" s="117"/>
      <c r="E62" s="117"/>
      <c r="F62" s="118"/>
      <c r="G62" s="118"/>
      <c r="H62" s="118"/>
      <c r="I62" s="118"/>
      <c r="J62" s="118"/>
      <c r="K62" s="118"/>
      <c r="L62" s="118"/>
      <c r="M62" s="118"/>
      <c r="N62" s="118"/>
      <c r="O62" s="118"/>
      <c r="P62" s="118"/>
      <c r="Q62" s="118"/>
      <c r="R62" s="118"/>
      <c r="S62" s="118"/>
      <c r="T62" s="118"/>
      <c r="U62" s="118"/>
      <c r="V62" s="118"/>
      <c r="W62" s="118"/>
      <c r="X62" s="119"/>
      <c r="Y62" s="99">
        <f t="shared" si="2"/>
        <v>0</v>
      </c>
    </row>
    <row r="63" spans="1:25" ht="13.5" customHeight="1" thickBot="1" thickTop="1">
      <c r="A63" s="44" t="str">
        <f>'t1'!A63</f>
        <v>psicologi con altri incar. prof.li (rapp. esclusivo)</v>
      </c>
      <c r="B63" s="56" t="str">
        <f>'t1'!B63</f>
        <v>SD0A65</v>
      </c>
      <c r="C63" s="117">
        <v>20551</v>
      </c>
      <c r="D63" s="117"/>
      <c r="E63" s="117">
        <v>723646</v>
      </c>
      <c r="F63" s="118">
        <v>323509</v>
      </c>
      <c r="G63" s="118">
        <v>132814</v>
      </c>
      <c r="H63" s="118">
        <v>321236</v>
      </c>
      <c r="I63" s="118"/>
      <c r="J63" s="118"/>
      <c r="K63" s="118">
        <v>30877</v>
      </c>
      <c r="L63" s="118"/>
      <c r="M63" s="118"/>
      <c r="N63" s="118"/>
      <c r="O63" s="118">
        <v>7</v>
      </c>
      <c r="P63" s="118"/>
      <c r="Q63" s="118"/>
      <c r="R63" s="118"/>
      <c r="S63" s="118"/>
      <c r="T63" s="118"/>
      <c r="U63" s="118"/>
      <c r="V63" s="118">
        <v>173831</v>
      </c>
      <c r="W63" s="118">
        <v>3438</v>
      </c>
      <c r="X63" s="119"/>
      <c r="Y63" s="99">
        <f t="shared" si="2"/>
        <v>1729909</v>
      </c>
    </row>
    <row r="64" spans="1:25" ht="13.5" customHeight="1" thickBot="1" thickTop="1">
      <c r="A64" s="44" t="str">
        <f>'t1'!A64</f>
        <v>psicologi con altri incar. prof.li (rapp. non escl.)</v>
      </c>
      <c r="B64" s="56" t="str">
        <f>'t1'!B64</f>
        <v>SD0064</v>
      </c>
      <c r="C64" s="117">
        <v>83</v>
      </c>
      <c r="D64" s="117"/>
      <c r="E64" s="117"/>
      <c r="F64" s="118">
        <v>1391</v>
      </c>
      <c r="G64" s="118"/>
      <c r="H64" s="118"/>
      <c r="I64" s="118"/>
      <c r="J64" s="118"/>
      <c r="K64" s="118"/>
      <c r="L64" s="118"/>
      <c r="M64" s="118"/>
      <c r="N64" s="118"/>
      <c r="O64" s="118"/>
      <c r="P64" s="118"/>
      <c r="Q64" s="118"/>
      <c r="R64" s="118"/>
      <c r="S64" s="118"/>
      <c r="T64" s="118"/>
      <c r="U64" s="118"/>
      <c r="V64" s="118">
        <v>293</v>
      </c>
      <c r="W64" s="118"/>
      <c r="X64" s="119"/>
      <c r="Y64" s="99">
        <f t="shared" si="2"/>
        <v>1767</v>
      </c>
    </row>
    <row r="65" spans="1:25" ht="13.5" customHeight="1" thickBot="1" thickTop="1">
      <c r="A65" s="44" t="str">
        <f>'t1'!A65</f>
        <v>psicologi a tempo determinato (b)</v>
      </c>
      <c r="B65" s="56" t="str">
        <f>'t1'!B65</f>
        <v>SD0604</v>
      </c>
      <c r="C65" s="117">
        <v>581</v>
      </c>
      <c r="D65" s="117"/>
      <c r="E65" s="117">
        <v>1546</v>
      </c>
      <c r="F65" s="118">
        <v>2924</v>
      </c>
      <c r="G65" s="118">
        <v>24253</v>
      </c>
      <c r="H65" s="118">
        <v>6143</v>
      </c>
      <c r="I65" s="118"/>
      <c r="J65" s="118"/>
      <c r="K65" s="118"/>
      <c r="L65" s="118"/>
      <c r="M65" s="118"/>
      <c r="N65" s="118"/>
      <c r="O65" s="118"/>
      <c r="P65" s="118"/>
      <c r="Q65" s="118"/>
      <c r="R65" s="118"/>
      <c r="S65" s="118"/>
      <c r="T65" s="118"/>
      <c r="U65" s="118"/>
      <c r="V65" s="118">
        <v>6143</v>
      </c>
      <c r="W65" s="118"/>
      <c r="X65" s="119"/>
      <c r="Y65" s="99">
        <f t="shared" si="2"/>
        <v>41590</v>
      </c>
    </row>
    <row r="66" spans="1:25" ht="13.5" customHeight="1" thickBot="1" thickTop="1">
      <c r="A66" s="44" t="str">
        <f>'t1'!A66</f>
        <v>dirigente delle professioni sanitarie (1)</v>
      </c>
      <c r="B66" s="56" t="str">
        <f>'t1'!B66</f>
        <v>SD0483</v>
      </c>
      <c r="C66" s="117">
        <v>2221</v>
      </c>
      <c r="D66" s="117"/>
      <c r="E66" s="117"/>
      <c r="F66" s="118">
        <v>4555</v>
      </c>
      <c r="G66" s="118">
        <v>17699</v>
      </c>
      <c r="H66" s="118">
        <v>27403</v>
      </c>
      <c r="I66" s="118"/>
      <c r="J66" s="118"/>
      <c r="K66" s="118"/>
      <c r="L66" s="118"/>
      <c r="M66" s="118"/>
      <c r="N66" s="118">
        <v>7088</v>
      </c>
      <c r="O66" s="118">
        <v>355</v>
      </c>
      <c r="P66" s="118"/>
      <c r="Q66" s="118"/>
      <c r="R66" s="118"/>
      <c r="S66" s="118"/>
      <c r="T66" s="118"/>
      <c r="U66" s="118"/>
      <c r="V66" s="118">
        <v>16000</v>
      </c>
      <c r="W66" s="118">
        <v>2001</v>
      </c>
      <c r="X66" s="119">
        <v>7677</v>
      </c>
      <c r="Y66" s="99">
        <f t="shared" si="2"/>
        <v>84999</v>
      </c>
    </row>
    <row r="67" spans="1:25" ht="13.5" customHeight="1" thickBot="1" thickTop="1">
      <c r="A67" s="44" t="str">
        <f>'t1'!A67</f>
        <v>dirigente delle professioni sanitarie a tempo determinato (b)</v>
      </c>
      <c r="B67" s="56" t="str">
        <f>'t1'!B67</f>
        <v>SD048A</v>
      </c>
      <c r="C67" s="117">
        <v>557</v>
      </c>
      <c r="D67" s="117">
        <v>6249</v>
      </c>
      <c r="E67" s="117"/>
      <c r="F67" s="118">
        <v>3807</v>
      </c>
      <c r="G67" s="118">
        <v>33627</v>
      </c>
      <c r="H67" s="118"/>
      <c r="I67" s="118"/>
      <c r="J67" s="118"/>
      <c r="K67" s="118"/>
      <c r="L67" s="118"/>
      <c r="M67" s="118"/>
      <c r="N67" s="118">
        <v>2293</v>
      </c>
      <c r="O67" s="118"/>
      <c r="P67" s="118"/>
      <c r="Q67" s="118"/>
      <c r="R67" s="118"/>
      <c r="S67" s="118"/>
      <c r="T67" s="118"/>
      <c r="U67" s="118"/>
      <c r="V67" s="118">
        <v>3500</v>
      </c>
      <c r="W67" s="118"/>
      <c r="X67" s="119"/>
      <c r="Y67" s="99">
        <f>SUM(C67:X67)</f>
        <v>50033</v>
      </c>
    </row>
    <row r="68" spans="1:25" ht="13.5" customHeight="1" thickBot="1" thickTop="1">
      <c r="A68" s="44" t="str">
        <f>'t1'!A68</f>
        <v>coll.re prof.le sanitario - pers. infer. esperto - ds</v>
      </c>
      <c r="B68" s="56" t="str">
        <f>'t1'!B68</f>
        <v>S18023</v>
      </c>
      <c r="C68" s="117">
        <v>39366</v>
      </c>
      <c r="D68" s="117"/>
      <c r="E68" s="117"/>
      <c r="F68" s="118"/>
      <c r="G68" s="118"/>
      <c r="H68" s="118"/>
      <c r="I68" s="118"/>
      <c r="J68" s="118">
        <v>89227</v>
      </c>
      <c r="K68" s="118">
        <v>5734</v>
      </c>
      <c r="L68" s="118"/>
      <c r="M68" s="118"/>
      <c r="N68" s="118">
        <v>28175</v>
      </c>
      <c r="O68" s="118">
        <v>29809</v>
      </c>
      <c r="P68" s="118">
        <v>392992</v>
      </c>
      <c r="Q68" s="118">
        <v>549074</v>
      </c>
      <c r="R68" s="118"/>
      <c r="S68" s="118">
        <v>379268</v>
      </c>
      <c r="T68" s="118"/>
      <c r="U68" s="118"/>
      <c r="V68" s="118">
        <v>15403</v>
      </c>
      <c r="W68" s="118">
        <v>172140</v>
      </c>
      <c r="X68" s="119">
        <v>59254</v>
      </c>
      <c r="Y68" s="99">
        <f t="shared" si="2"/>
        <v>1760442</v>
      </c>
    </row>
    <row r="69" spans="1:25" ht="13.5" customHeight="1" thickBot="1" thickTop="1">
      <c r="A69" s="44" t="str">
        <f>'t1'!A69</f>
        <v>coll.re prof.le sanitario - pers. infer. - d</v>
      </c>
      <c r="B69" s="56" t="str">
        <f>'t1'!B69</f>
        <v>S16020</v>
      </c>
      <c r="C69" s="117">
        <v>521674</v>
      </c>
      <c r="D69" s="117"/>
      <c r="E69" s="117"/>
      <c r="F69" s="118"/>
      <c r="G69" s="118"/>
      <c r="H69" s="118"/>
      <c r="I69" s="118"/>
      <c r="J69" s="118">
        <v>1274966</v>
      </c>
      <c r="K69" s="118">
        <v>279352</v>
      </c>
      <c r="L69" s="118"/>
      <c r="M69" s="118"/>
      <c r="N69" s="118">
        <v>423579</v>
      </c>
      <c r="O69" s="118">
        <v>5578491</v>
      </c>
      <c r="P69" s="118">
        <v>10637</v>
      </c>
      <c r="Q69" s="118">
        <v>4956488</v>
      </c>
      <c r="R69" s="118"/>
      <c r="S69" s="118">
        <v>45670</v>
      </c>
      <c r="T69" s="118"/>
      <c r="U69" s="118"/>
      <c r="V69" s="118">
        <v>57216</v>
      </c>
      <c r="W69" s="118">
        <v>2960927</v>
      </c>
      <c r="X69" s="119">
        <v>834742</v>
      </c>
      <c r="Y69" s="99">
        <f t="shared" si="2"/>
        <v>16943742</v>
      </c>
    </row>
    <row r="70" spans="1:25" ht="13.5" customHeight="1" thickBot="1" thickTop="1">
      <c r="A70" s="44" t="str">
        <f>'t1'!A70</f>
        <v>oper.re prof.le sanitario pers. inferm. - c</v>
      </c>
      <c r="B70" s="56" t="str">
        <f>'t1'!B70</f>
        <v>S14056</v>
      </c>
      <c r="C70" s="117">
        <v>323</v>
      </c>
      <c r="D70" s="117"/>
      <c r="E70" s="117"/>
      <c r="F70" s="118"/>
      <c r="G70" s="118"/>
      <c r="H70" s="118"/>
      <c r="I70" s="118"/>
      <c r="J70" s="118"/>
      <c r="K70" s="118"/>
      <c r="L70" s="118"/>
      <c r="M70" s="118"/>
      <c r="N70" s="118"/>
      <c r="O70" s="118"/>
      <c r="P70" s="118"/>
      <c r="Q70" s="118">
        <v>3211</v>
      </c>
      <c r="R70" s="118"/>
      <c r="S70" s="118"/>
      <c r="T70" s="118"/>
      <c r="U70" s="118"/>
      <c r="V70" s="118"/>
      <c r="W70" s="118">
        <v>137</v>
      </c>
      <c r="X70" s="119"/>
      <c r="Y70" s="99">
        <f t="shared" si="2"/>
        <v>3671</v>
      </c>
    </row>
    <row r="71" spans="1:25" ht="13.5" customHeight="1" thickBot="1" thickTop="1">
      <c r="A71" s="44" t="str">
        <f>'t1'!A71</f>
        <v>oper.re prof.le di II cat.pers. inferm. esperto - c (2)</v>
      </c>
      <c r="B71" s="56" t="str">
        <f>'t1'!B71</f>
        <v>S14E52</v>
      </c>
      <c r="C71" s="117">
        <v>1199</v>
      </c>
      <c r="D71" s="117"/>
      <c r="E71" s="117"/>
      <c r="F71" s="118"/>
      <c r="G71" s="118"/>
      <c r="H71" s="118"/>
      <c r="I71" s="118"/>
      <c r="J71" s="118">
        <v>5775</v>
      </c>
      <c r="K71" s="118"/>
      <c r="L71" s="118"/>
      <c r="M71" s="118"/>
      <c r="N71" s="118"/>
      <c r="O71" s="118">
        <v>8950</v>
      </c>
      <c r="P71" s="118"/>
      <c r="Q71" s="118">
        <v>9991</v>
      </c>
      <c r="R71" s="118"/>
      <c r="S71" s="118"/>
      <c r="T71" s="118"/>
      <c r="U71" s="118"/>
      <c r="V71" s="118"/>
      <c r="W71" s="118">
        <v>6454</v>
      </c>
      <c r="X71" s="119"/>
      <c r="Y71" s="99">
        <f t="shared" si="2"/>
        <v>32369</v>
      </c>
    </row>
    <row r="72" spans="1:25" ht="13.5" customHeight="1" thickBot="1" thickTop="1">
      <c r="A72" s="44" t="str">
        <f>'t1'!A72</f>
        <v>oper.re prof.le di II cat.pers. inferm. bs</v>
      </c>
      <c r="B72" s="56" t="str">
        <f>'t1'!B72</f>
        <v>S13052</v>
      </c>
      <c r="C72" s="117">
        <v>128</v>
      </c>
      <c r="D72" s="117"/>
      <c r="E72" s="117"/>
      <c r="F72" s="118"/>
      <c r="G72" s="118"/>
      <c r="H72" s="118"/>
      <c r="I72" s="118"/>
      <c r="J72" s="118">
        <v>711</v>
      </c>
      <c r="K72" s="118"/>
      <c r="L72" s="118"/>
      <c r="M72" s="118"/>
      <c r="N72" s="118"/>
      <c r="O72" s="118">
        <v>834</v>
      </c>
      <c r="P72" s="118"/>
      <c r="Q72" s="118">
        <v>1215</v>
      </c>
      <c r="R72" s="118"/>
      <c r="S72" s="118"/>
      <c r="T72" s="118"/>
      <c r="U72" s="118"/>
      <c r="V72" s="118"/>
      <c r="W72" s="118">
        <v>107</v>
      </c>
      <c r="X72" s="119"/>
      <c r="Y72" s="99">
        <f t="shared" si="2"/>
        <v>2995</v>
      </c>
    </row>
    <row r="73" spans="1:25" ht="13.5" customHeight="1" thickBot="1" thickTop="1">
      <c r="A73" s="44" t="str">
        <f>'t1'!A73</f>
        <v>coll.re prof.le sanitario - pers. tec. esperto - ds</v>
      </c>
      <c r="B73" s="56" t="str">
        <f>'t1'!B73</f>
        <v>S18920</v>
      </c>
      <c r="C73" s="117">
        <v>3723</v>
      </c>
      <c r="D73" s="117"/>
      <c r="E73" s="117"/>
      <c r="F73" s="118"/>
      <c r="G73" s="118"/>
      <c r="H73" s="118"/>
      <c r="I73" s="118"/>
      <c r="J73" s="118">
        <v>8883</v>
      </c>
      <c r="K73" s="118"/>
      <c r="L73" s="118"/>
      <c r="M73" s="118"/>
      <c r="N73" s="118">
        <v>11454</v>
      </c>
      <c r="O73" s="118">
        <v>2019</v>
      </c>
      <c r="P73" s="118">
        <v>33807</v>
      </c>
      <c r="Q73" s="118">
        <v>59000</v>
      </c>
      <c r="R73" s="118"/>
      <c r="S73" s="118">
        <v>33253</v>
      </c>
      <c r="T73" s="118"/>
      <c r="U73" s="118"/>
      <c r="V73" s="118">
        <v>6701</v>
      </c>
      <c r="W73" s="118">
        <v>16442</v>
      </c>
      <c r="X73" s="119">
        <v>12357</v>
      </c>
      <c r="Y73" s="99">
        <f t="shared" si="2"/>
        <v>187639</v>
      </c>
    </row>
    <row r="74" spans="1:25" ht="13.5" customHeight="1" thickBot="1" thickTop="1">
      <c r="A74" s="44" t="str">
        <f>'t1'!A74</f>
        <v>coll.re prof.le sanitario - pers. tec.- d</v>
      </c>
      <c r="B74" s="56" t="str">
        <f>'t1'!B74</f>
        <v>S16021</v>
      </c>
      <c r="C74" s="117">
        <v>75197</v>
      </c>
      <c r="D74" s="117"/>
      <c r="E74" s="117"/>
      <c r="F74" s="118"/>
      <c r="G74" s="118"/>
      <c r="H74" s="118"/>
      <c r="I74" s="118"/>
      <c r="J74" s="118">
        <v>264371</v>
      </c>
      <c r="K74" s="118">
        <v>28861</v>
      </c>
      <c r="L74" s="118"/>
      <c r="M74" s="118"/>
      <c r="N74" s="118">
        <v>186302</v>
      </c>
      <c r="O74" s="118">
        <v>339013</v>
      </c>
      <c r="P74" s="118"/>
      <c r="Q74" s="118">
        <v>1054689</v>
      </c>
      <c r="R74" s="118"/>
      <c r="S74" s="118">
        <v>11319</v>
      </c>
      <c r="T74" s="118"/>
      <c r="U74" s="118"/>
      <c r="V74" s="118">
        <v>1516</v>
      </c>
      <c r="W74" s="118">
        <v>366025</v>
      </c>
      <c r="X74" s="119">
        <v>240833</v>
      </c>
      <c r="Y74" s="99">
        <f t="shared" si="2"/>
        <v>2568126</v>
      </c>
    </row>
    <row r="75" spans="1:25" ht="13.5" customHeight="1" thickBot="1" thickTop="1">
      <c r="A75" s="44" t="str">
        <f>'t1'!A75</f>
        <v>oper.re prof.le sanitario - pers. tec.- c</v>
      </c>
      <c r="B75" s="56" t="str">
        <f>'t1'!B75</f>
        <v>S14054</v>
      </c>
      <c r="C75" s="117"/>
      <c r="D75" s="117"/>
      <c r="E75" s="117"/>
      <c r="F75" s="118"/>
      <c r="G75" s="118"/>
      <c r="H75" s="118"/>
      <c r="I75" s="118"/>
      <c r="J75" s="118"/>
      <c r="K75" s="118"/>
      <c r="L75" s="118"/>
      <c r="M75" s="118"/>
      <c r="N75" s="118"/>
      <c r="O75" s="118"/>
      <c r="P75" s="118"/>
      <c r="Q75" s="118"/>
      <c r="R75" s="118"/>
      <c r="S75" s="118"/>
      <c r="T75" s="118"/>
      <c r="U75" s="118"/>
      <c r="V75" s="118"/>
      <c r="W75" s="118"/>
      <c r="X75" s="119"/>
      <c r="Y75" s="99">
        <f t="shared" si="2"/>
        <v>0</v>
      </c>
    </row>
    <row r="76" spans="1:25" ht="13.5" customHeight="1" thickBot="1" thickTop="1">
      <c r="A76" s="44" t="str">
        <f>'t1'!A76</f>
        <v>coll.re prof.le sanitario - tecn. della prev. esperto - ds</v>
      </c>
      <c r="B76" s="56" t="str">
        <f>'t1'!B76</f>
        <v>S18921</v>
      </c>
      <c r="C76" s="117">
        <v>11100</v>
      </c>
      <c r="D76" s="117"/>
      <c r="E76" s="117"/>
      <c r="F76" s="118"/>
      <c r="G76" s="118"/>
      <c r="H76" s="118"/>
      <c r="I76" s="118"/>
      <c r="J76" s="118">
        <v>4513</v>
      </c>
      <c r="K76" s="118"/>
      <c r="L76" s="118"/>
      <c r="M76" s="118"/>
      <c r="N76" s="118">
        <v>13298</v>
      </c>
      <c r="O76" s="118">
        <v>29941</v>
      </c>
      <c r="P76" s="118">
        <v>80605</v>
      </c>
      <c r="Q76" s="118">
        <v>135412</v>
      </c>
      <c r="R76" s="118"/>
      <c r="S76" s="118">
        <v>82584</v>
      </c>
      <c r="T76" s="118"/>
      <c r="U76" s="118"/>
      <c r="V76" s="118">
        <v>7279</v>
      </c>
      <c r="W76" s="118">
        <v>77159</v>
      </c>
      <c r="X76" s="119">
        <v>10854</v>
      </c>
      <c r="Y76" s="99">
        <f t="shared" si="2"/>
        <v>452745</v>
      </c>
    </row>
    <row r="77" spans="1:25" ht="13.5" customHeight="1" thickBot="1" thickTop="1">
      <c r="A77" s="44" t="str">
        <f>'t1'!A77</f>
        <v>coll.re prof.le sanitario - tecn. della prev. - d</v>
      </c>
      <c r="B77" s="56" t="str">
        <f>'t1'!B77</f>
        <v>S16022</v>
      </c>
      <c r="C77" s="117">
        <v>33562</v>
      </c>
      <c r="D77" s="117"/>
      <c r="E77" s="117"/>
      <c r="F77" s="118"/>
      <c r="G77" s="118"/>
      <c r="H77" s="118"/>
      <c r="I77" s="118"/>
      <c r="J77" s="118">
        <v>33117</v>
      </c>
      <c r="K77" s="118">
        <v>26989</v>
      </c>
      <c r="L77" s="118"/>
      <c r="M77" s="118"/>
      <c r="N77" s="118">
        <v>36603</v>
      </c>
      <c r="O77" s="118">
        <v>116448</v>
      </c>
      <c r="P77" s="118">
        <v>11003</v>
      </c>
      <c r="Q77" s="118">
        <v>406766</v>
      </c>
      <c r="R77" s="118"/>
      <c r="S77" s="118">
        <v>6696</v>
      </c>
      <c r="T77" s="118"/>
      <c r="U77" s="118"/>
      <c r="V77" s="118"/>
      <c r="W77" s="118">
        <v>173072</v>
      </c>
      <c r="X77" s="119">
        <v>27900</v>
      </c>
      <c r="Y77" s="99">
        <f t="shared" si="2"/>
        <v>872156</v>
      </c>
    </row>
    <row r="78" spans="1:25" ht="13.5" customHeight="1" thickBot="1" thickTop="1">
      <c r="A78" s="44" t="str">
        <f>'t1'!A78</f>
        <v>oper.re prof.le sanitario - tecn. della prev. - c</v>
      </c>
      <c r="B78" s="56" t="str">
        <f>'t1'!B78</f>
        <v>S14055</v>
      </c>
      <c r="C78" s="117"/>
      <c r="D78" s="117"/>
      <c r="E78" s="117"/>
      <c r="F78" s="118"/>
      <c r="G78" s="118"/>
      <c r="H78" s="118"/>
      <c r="I78" s="118"/>
      <c r="J78" s="118"/>
      <c r="K78" s="118"/>
      <c r="L78" s="118"/>
      <c r="M78" s="118"/>
      <c r="N78" s="118"/>
      <c r="O78" s="118"/>
      <c r="P78" s="118"/>
      <c r="Q78" s="118"/>
      <c r="R78" s="118"/>
      <c r="S78" s="118"/>
      <c r="T78" s="118"/>
      <c r="U78" s="118"/>
      <c r="V78" s="118"/>
      <c r="W78" s="118"/>
      <c r="X78" s="119"/>
      <c r="Y78" s="99">
        <f t="shared" si="2"/>
        <v>0</v>
      </c>
    </row>
    <row r="79" spans="1:25" ht="13.5" customHeight="1" thickBot="1" thickTop="1">
      <c r="A79" s="44" t="str">
        <f>'t1'!A79</f>
        <v>coll.re prof.le sanitario - pers. della riabil. esperto - ds</v>
      </c>
      <c r="B79" s="56" t="str">
        <f>'t1'!B79</f>
        <v>S18922</v>
      </c>
      <c r="C79" s="117">
        <v>7645</v>
      </c>
      <c r="D79" s="117"/>
      <c r="E79" s="117"/>
      <c r="F79" s="118"/>
      <c r="G79" s="118"/>
      <c r="H79" s="118"/>
      <c r="I79" s="118"/>
      <c r="J79" s="118"/>
      <c r="K79" s="118">
        <v>8287</v>
      </c>
      <c r="L79" s="118"/>
      <c r="M79" s="118"/>
      <c r="N79" s="118">
        <v>1456</v>
      </c>
      <c r="O79" s="118">
        <v>224</v>
      </c>
      <c r="P79" s="118">
        <v>70154</v>
      </c>
      <c r="Q79" s="118">
        <v>92046</v>
      </c>
      <c r="R79" s="118"/>
      <c r="S79" s="118">
        <v>65563</v>
      </c>
      <c r="T79" s="118"/>
      <c r="U79" s="118"/>
      <c r="V79" s="118"/>
      <c r="W79" s="118">
        <v>37209</v>
      </c>
      <c r="X79" s="119">
        <v>3802</v>
      </c>
      <c r="Y79" s="99">
        <f t="shared" si="2"/>
        <v>286386</v>
      </c>
    </row>
    <row r="80" spans="1:25" ht="13.5" customHeight="1" thickBot="1" thickTop="1">
      <c r="A80" s="44" t="str">
        <f>'t1'!A80</f>
        <v>coll.re prof.le sanitario - pers. della riabil. - d</v>
      </c>
      <c r="B80" s="56" t="str">
        <f>'t1'!B80</f>
        <v>S16019</v>
      </c>
      <c r="C80" s="117">
        <v>55175</v>
      </c>
      <c r="D80" s="117"/>
      <c r="E80" s="117"/>
      <c r="F80" s="118"/>
      <c r="G80" s="118"/>
      <c r="H80" s="118"/>
      <c r="I80" s="118"/>
      <c r="J80" s="118"/>
      <c r="K80" s="118">
        <v>20588</v>
      </c>
      <c r="L80" s="118"/>
      <c r="M80" s="118"/>
      <c r="N80" s="118"/>
      <c r="O80" s="118">
        <v>6194</v>
      </c>
      <c r="P80" s="118">
        <v>7816</v>
      </c>
      <c r="Q80" s="118">
        <v>735590</v>
      </c>
      <c r="R80" s="118"/>
      <c r="S80" s="118">
        <v>7030</v>
      </c>
      <c r="T80" s="118"/>
      <c r="U80" s="118"/>
      <c r="V80" s="118">
        <v>148</v>
      </c>
      <c r="W80" s="118">
        <v>211193</v>
      </c>
      <c r="X80" s="119">
        <v>13135</v>
      </c>
      <c r="Y80" s="99">
        <f t="shared" si="2"/>
        <v>1056869</v>
      </c>
    </row>
    <row r="81" spans="1:25" ht="13.5" customHeight="1" thickBot="1" thickTop="1">
      <c r="A81" s="44" t="str">
        <f>'t1'!A81</f>
        <v>oper.re prof.le sanitario - pers. della riabil. - c</v>
      </c>
      <c r="B81" s="56" t="str">
        <f>'t1'!B81</f>
        <v>S14053</v>
      </c>
      <c r="C81" s="117"/>
      <c r="D81" s="117"/>
      <c r="E81" s="117"/>
      <c r="F81" s="118"/>
      <c r="G81" s="118"/>
      <c r="H81" s="118"/>
      <c r="I81" s="118"/>
      <c r="J81" s="118"/>
      <c r="K81" s="118"/>
      <c r="L81" s="118"/>
      <c r="M81" s="118"/>
      <c r="N81" s="118"/>
      <c r="O81" s="118"/>
      <c r="P81" s="118"/>
      <c r="Q81" s="118"/>
      <c r="R81" s="118"/>
      <c r="S81" s="118"/>
      <c r="T81" s="118"/>
      <c r="U81" s="118"/>
      <c r="V81" s="118"/>
      <c r="W81" s="118"/>
      <c r="X81" s="119"/>
      <c r="Y81" s="99">
        <f t="shared" si="2"/>
        <v>0</v>
      </c>
    </row>
    <row r="82" spans="1:25" ht="13.5" customHeight="1" thickBot="1" thickTop="1">
      <c r="A82" s="44" t="str">
        <f>'t1'!A82</f>
        <v>oper.re prof.le di II cat. con funz. di riabil. esperto - c (2)</v>
      </c>
      <c r="B82" s="56" t="str">
        <f>'t1'!B82</f>
        <v>S14E51</v>
      </c>
      <c r="C82" s="117"/>
      <c r="D82" s="117"/>
      <c r="E82" s="117"/>
      <c r="F82" s="118"/>
      <c r="G82" s="118"/>
      <c r="H82" s="118"/>
      <c r="I82" s="118"/>
      <c r="J82" s="118"/>
      <c r="K82" s="118"/>
      <c r="L82" s="118"/>
      <c r="M82" s="118"/>
      <c r="N82" s="118"/>
      <c r="O82" s="118"/>
      <c r="P82" s="118"/>
      <c r="Q82" s="118"/>
      <c r="R82" s="118"/>
      <c r="S82" s="118"/>
      <c r="T82" s="118"/>
      <c r="U82" s="118"/>
      <c r="V82" s="118"/>
      <c r="W82" s="118"/>
      <c r="X82" s="119"/>
      <c r="Y82" s="99">
        <f t="shared" si="2"/>
        <v>0</v>
      </c>
    </row>
    <row r="83" spans="1:25" ht="13.5" customHeight="1" thickBot="1" thickTop="1">
      <c r="A83" s="44" t="str">
        <f>'t1'!A83</f>
        <v>oper.re prof.le di II cat. con funz. di riabil. - bs</v>
      </c>
      <c r="B83" s="56" t="str">
        <f>'t1'!B83</f>
        <v>S13051</v>
      </c>
      <c r="C83" s="117"/>
      <c r="D83" s="117"/>
      <c r="E83" s="117"/>
      <c r="F83" s="118"/>
      <c r="G83" s="118"/>
      <c r="H83" s="118"/>
      <c r="I83" s="118"/>
      <c r="J83" s="118"/>
      <c r="K83" s="118"/>
      <c r="L83" s="118"/>
      <c r="M83" s="118"/>
      <c r="N83" s="118"/>
      <c r="O83" s="118"/>
      <c r="P83" s="118"/>
      <c r="Q83" s="118"/>
      <c r="R83" s="118"/>
      <c r="S83" s="118"/>
      <c r="T83" s="118"/>
      <c r="U83" s="118"/>
      <c r="V83" s="118"/>
      <c r="W83" s="118"/>
      <c r="X83" s="119"/>
      <c r="Y83" s="99">
        <f t="shared" si="2"/>
        <v>0</v>
      </c>
    </row>
    <row r="84" spans="1:25" ht="13.5" customHeight="1" thickBot="1" thickTop="1">
      <c r="A84" s="44" t="str">
        <f>'t1'!A84</f>
        <v>profilo atipico ruolo sanitario</v>
      </c>
      <c r="B84" s="56" t="str">
        <f>'t1'!B84</f>
        <v>S00062</v>
      </c>
      <c r="C84" s="117"/>
      <c r="D84" s="117"/>
      <c r="E84" s="117"/>
      <c r="F84" s="118"/>
      <c r="G84" s="118"/>
      <c r="H84" s="118"/>
      <c r="I84" s="118"/>
      <c r="J84" s="118"/>
      <c r="K84" s="118"/>
      <c r="L84" s="118"/>
      <c r="M84" s="118"/>
      <c r="N84" s="118"/>
      <c r="O84" s="118"/>
      <c r="P84" s="118"/>
      <c r="Q84" s="118"/>
      <c r="R84" s="118"/>
      <c r="S84" s="118"/>
      <c r="T84" s="118"/>
      <c r="U84" s="118"/>
      <c r="V84" s="118"/>
      <c r="W84" s="118"/>
      <c r="X84" s="119"/>
      <c r="Y84" s="99">
        <f t="shared" si="2"/>
        <v>0</v>
      </c>
    </row>
    <row r="85" spans="1:25" ht="13.5" customHeight="1" thickBot="1" thickTop="1">
      <c r="A85" s="44" t="str">
        <f>'t1'!A85</f>
        <v>avvocato dirig. con incarico di struttura complessa</v>
      </c>
      <c r="B85" s="56" t="str">
        <f>'t1'!B85</f>
        <v>PD0010</v>
      </c>
      <c r="C85" s="117"/>
      <c r="D85" s="117"/>
      <c r="E85" s="117"/>
      <c r="F85" s="118"/>
      <c r="G85" s="118"/>
      <c r="H85" s="118"/>
      <c r="I85" s="118"/>
      <c r="J85" s="118"/>
      <c r="K85" s="118"/>
      <c r="L85" s="118"/>
      <c r="M85" s="118"/>
      <c r="N85" s="118"/>
      <c r="O85" s="118"/>
      <c r="P85" s="118"/>
      <c r="Q85" s="118"/>
      <c r="R85" s="118"/>
      <c r="S85" s="118"/>
      <c r="T85" s="118"/>
      <c r="U85" s="118"/>
      <c r="V85" s="118"/>
      <c r="W85" s="118"/>
      <c r="X85" s="119"/>
      <c r="Y85" s="99">
        <f t="shared" si="2"/>
        <v>0</v>
      </c>
    </row>
    <row r="86" spans="1:25" ht="13.5" customHeight="1" thickBot="1" thickTop="1">
      <c r="A86" s="44" t="str">
        <f>'t1'!A86</f>
        <v>avvocato dirig. con incarico di struttura semplice</v>
      </c>
      <c r="B86" s="56" t="str">
        <f>'t1'!B86</f>
        <v>PD0S09</v>
      </c>
      <c r="C86" s="117">
        <v>73</v>
      </c>
      <c r="D86" s="117"/>
      <c r="E86" s="117"/>
      <c r="F86" s="118">
        <v>1005</v>
      </c>
      <c r="G86" s="118">
        <v>2023</v>
      </c>
      <c r="H86" s="118">
        <v>697</v>
      </c>
      <c r="I86" s="118"/>
      <c r="J86" s="118"/>
      <c r="K86" s="118"/>
      <c r="L86" s="118"/>
      <c r="M86" s="118"/>
      <c r="N86" s="118"/>
      <c r="O86" s="118"/>
      <c r="P86" s="118"/>
      <c r="Q86" s="118"/>
      <c r="R86" s="118"/>
      <c r="S86" s="118"/>
      <c r="T86" s="118"/>
      <c r="U86" s="118"/>
      <c r="V86" s="118">
        <v>1035</v>
      </c>
      <c r="W86" s="118">
        <v>1000</v>
      </c>
      <c r="X86" s="119"/>
      <c r="Y86" s="99">
        <f t="shared" si="2"/>
        <v>5833</v>
      </c>
    </row>
    <row r="87" spans="1:25" ht="13.5" customHeight="1" thickBot="1" thickTop="1">
      <c r="A87" s="44" t="str">
        <f>'t1'!A87</f>
        <v>avvocato dirig. con altri incar.prof.li</v>
      </c>
      <c r="B87" s="56" t="str">
        <f>'t1'!B87</f>
        <v>PD0A09</v>
      </c>
      <c r="C87" s="117"/>
      <c r="D87" s="117"/>
      <c r="E87" s="117"/>
      <c r="F87" s="118"/>
      <c r="G87" s="118"/>
      <c r="H87" s="118"/>
      <c r="I87" s="118"/>
      <c r="J87" s="118"/>
      <c r="K87" s="118"/>
      <c r="L87" s="118"/>
      <c r="M87" s="118"/>
      <c r="N87" s="118"/>
      <c r="O87" s="118"/>
      <c r="P87" s="118"/>
      <c r="Q87" s="118"/>
      <c r="R87" s="118"/>
      <c r="S87" s="118"/>
      <c r="T87" s="118"/>
      <c r="U87" s="118"/>
      <c r="V87" s="118"/>
      <c r="W87" s="118"/>
      <c r="X87" s="119"/>
      <c r="Y87" s="99">
        <f t="shared" si="2"/>
        <v>0</v>
      </c>
    </row>
    <row r="88" spans="1:25" ht="13.5" customHeight="1" thickBot="1" thickTop="1">
      <c r="A88" s="44" t="str">
        <f>'t1'!A88</f>
        <v>avvocato dirig. a tempo determinato (b)</v>
      </c>
      <c r="B88" s="56" t="str">
        <f>'t1'!B88</f>
        <v>PD0605</v>
      </c>
      <c r="C88" s="117"/>
      <c r="D88" s="117"/>
      <c r="E88" s="117"/>
      <c r="F88" s="118"/>
      <c r="G88" s="118"/>
      <c r="H88" s="118"/>
      <c r="I88" s="118"/>
      <c r="J88" s="118"/>
      <c r="K88" s="118"/>
      <c r="L88" s="118"/>
      <c r="M88" s="118"/>
      <c r="N88" s="118"/>
      <c r="O88" s="118"/>
      <c r="P88" s="118"/>
      <c r="Q88" s="118"/>
      <c r="R88" s="118"/>
      <c r="S88" s="118"/>
      <c r="T88" s="118"/>
      <c r="U88" s="118"/>
      <c r="V88" s="118"/>
      <c r="W88" s="118"/>
      <c r="X88" s="119"/>
      <c r="Y88" s="99">
        <f t="shared" si="2"/>
        <v>0</v>
      </c>
    </row>
    <row r="89" spans="1:25" ht="13.5" customHeight="1" thickBot="1" thickTop="1">
      <c r="A89" s="44" t="str">
        <f>'t1'!A89</f>
        <v>ingegnere dirig. con incarico di struttura complessa</v>
      </c>
      <c r="B89" s="56" t="str">
        <f>'t1'!B89</f>
        <v>PD0046</v>
      </c>
      <c r="C89" s="117">
        <v>1477</v>
      </c>
      <c r="D89" s="117">
        <v>33999</v>
      </c>
      <c r="E89" s="117"/>
      <c r="F89" s="118">
        <v>28922</v>
      </c>
      <c r="G89" s="118">
        <v>137873</v>
      </c>
      <c r="H89" s="118">
        <v>56250</v>
      </c>
      <c r="I89" s="118"/>
      <c r="J89" s="118"/>
      <c r="K89" s="118"/>
      <c r="L89" s="118"/>
      <c r="M89" s="118"/>
      <c r="N89" s="118">
        <v>208</v>
      </c>
      <c r="O89" s="118">
        <v>723</v>
      </c>
      <c r="P89" s="118"/>
      <c r="Q89" s="118"/>
      <c r="R89" s="118"/>
      <c r="S89" s="118"/>
      <c r="T89" s="118"/>
      <c r="U89" s="118"/>
      <c r="V89" s="118">
        <v>57731</v>
      </c>
      <c r="W89" s="118">
        <v>217</v>
      </c>
      <c r="X89" s="119"/>
      <c r="Y89" s="99">
        <f t="shared" si="2"/>
        <v>317400</v>
      </c>
    </row>
    <row r="90" spans="1:25" ht="13.5" customHeight="1" thickBot="1" thickTop="1">
      <c r="A90" s="44" t="str">
        <f>'t1'!A90</f>
        <v>ingegnere dirig. con incarico di struttura semplice</v>
      </c>
      <c r="B90" s="56" t="str">
        <f>'t1'!B90</f>
        <v>PD0S45</v>
      </c>
      <c r="C90" s="117">
        <v>2784</v>
      </c>
      <c r="D90" s="117"/>
      <c r="E90" s="117"/>
      <c r="F90" s="118">
        <v>42407</v>
      </c>
      <c r="G90" s="118">
        <v>133057</v>
      </c>
      <c r="H90" s="118">
        <v>97001</v>
      </c>
      <c r="I90" s="118"/>
      <c r="J90" s="118"/>
      <c r="K90" s="118"/>
      <c r="L90" s="118"/>
      <c r="M90" s="118"/>
      <c r="N90" s="118">
        <v>3321</v>
      </c>
      <c r="O90" s="118">
        <v>1928</v>
      </c>
      <c r="P90" s="118"/>
      <c r="Q90" s="118"/>
      <c r="R90" s="118"/>
      <c r="S90" s="118"/>
      <c r="T90" s="118"/>
      <c r="U90" s="118"/>
      <c r="V90" s="118">
        <v>70596</v>
      </c>
      <c r="W90" s="118">
        <v>2633</v>
      </c>
      <c r="X90" s="119"/>
      <c r="Y90" s="99">
        <f t="shared" si="2"/>
        <v>353727</v>
      </c>
    </row>
    <row r="91" spans="1:25" ht="13.5" customHeight="1" thickBot="1" thickTop="1">
      <c r="A91" s="44" t="str">
        <f>'t1'!A91</f>
        <v>ingegnere dirig. con altri incar.prof.li</v>
      </c>
      <c r="B91" s="56" t="str">
        <f>'t1'!B91</f>
        <v>PD0A45</v>
      </c>
      <c r="C91" s="117">
        <v>4932</v>
      </c>
      <c r="D91" s="117"/>
      <c r="E91" s="117"/>
      <c r="F91" s="118">
        <v>56209</v>
      </c>
      <c r="G91" s="118">
        <v>16305</v>
      </c>
      <c r="H91" s="118">
        <v>127586</v>
      </c>
      <c r="I91" s="118"/>
      <c r="J91" s="118"/>
      <c r="K91" s="118"/>
      <c r="L91" s="118"/>
      <c r="M91" s="118"/>
      <c r="N91" s="118">
        <v>219</v>
      </c>
      <c r="O91" s="118">
        <v>8901</v>
      </c>
      <c r="P91" s="118"/>
      <c r="Q91" s="118"/>
      <c r="R91" s="118"/>
      <c r="S91" s="118"/>
      <c r="T91" s="118"/>
      <c r="U91" s="118"/>
      <c r="V91" s="118">
        <v>55619</v>
      </c>
      <c r="W91" s="118">
        <v>11106</v>
      </c>
      <c r="X91" s="119">
        <v>1069</v>
      </c>
      <c r="Y91" s="99">
        <f t="shared" si="2"/>
        <v>281946</v>
      </c>
    </row>
    <row r="92" spans="1:25" ht="13.5" customHeight="1" thickBot="1" thickTop="1">
      <c r="A92" s="44" t="str">
        <f>'t1'!A92</f>
        <v>ingegnere dirig. a tempo determinato (b)</v>
      </c>
      <c r="B92" s="56" t="str">
        <f>'t1'!B92</f>
        <v>PD0606</v>
      </c>
      <c r="C92" s="117"/>
      <c r="D92" s="117"/>
      <c r="E92" s="117"/>
      <c r="F92" s="118"/>
      <c r="G92" s="118"/>
      <c r="H92" s="118"/>
      <c r="I92" s="118"/>
      <c r="J92" s="118"/>
      <c r="K92" s="118"/>
      <c r="L92" s="118"/>
      <c r="M92" s="118"/>
      <c r="N92" s="118"/>
      <c r="O92" s="118"/>
      <c r="P92" s="118"/>
      <c r="Q92" s="118"/>
      <c r="R92" s="118"/>
      <c r="S92" s="118"/>
      <c r="T92" s="118"/>
      <c r="U92" s="118"/>
      <c r="V92" s="118"/>
      <c r="W92" s="118"/>
      <c r="X92" s="119"/>
      <c r="Y92" s="99">
        <f t="shared" si="2"/>
        <v>0</v>
      </c>
    </row>
    <row r="93" spans="1:25" ht="13.5" customHeight="1" thickBot="1" thickTop="1">
      <c r="A93" s="44" t="str">
        <f>'t1'!A93</f>
        <v>architetti dirig. con incarico di struttura complessa</v>
      </c>
      <c r="B93" s="56" t="str">
        <f>'t1'!B93</f>
        <v>PD0004</v>
      </c>
      <c r="C93" s="117"/>
      <c r="D93" s="117"/>
      <c r="E93" s="117"/>
      <c r="F93" s="118"/>
      <c r="G93" s="118"/>
      <c r="H93" s="118"/>
      <c r="I93" s="118"/>
      <c r="J93" s="118"/>
      <c r="K93" s="118"/>
      <c r="L93" s="118"/>
      <c r="M93" s="118"/>
      <c r="N93" s="118"/>
      <c r="O93" s="118"/>
      <c r="P93" s="118"/>
      <c r="Q93" s="118"/>
      <c r="R93" s="118"/>
      <c r="S93" s="118"/>
      <c r="T93" s="118"/>
      <c r="U93" s="118"/>
      <c r="V93" s="118"/>
      <c r="W93" s="118"/>
      <c r="X93" s="119"/>
      <c r="Y93" s="99">
        <f t="shared" si="2"/>
        <v>0</v>
      </c>
    </row>
    <row r="94" spans="1:25" ht="13.5" customHeight="1" thickBot="1" thickTop="1">
      <c r="A94" s="44" t="str">
        <f>'t1'!A94</f>
        <v>architetti dirig. con incarico di struttura semplice</v>
      </c>
      <c r="B94" s="56" t="str">
        <f>'t1'!B94</f>
        <v>PD0S03</v>
      </c>
      <c r="C94" s="117">
        <v>24</v>
      </c>
      <c r="D94" s="117"/>
      <c r="E94" s="117"/>
      <c r="F94" s="118">
        <v>50</v>
      </c>
      <c r="G94" s="118">
        <v>217</v>
      </c>
      <c r="H94" s="118">
        <v>179</v>
      </c>
      <c r="I94" s="118"/>
      <c r="J94" s="118"/>
      <c r="K94" s="118"/>
      <c r="L94" s="118"/>
      <c r="M94" s="118"/>
      <c r="N94" s="118"/>
      <c r="O94" s="118"/>
      <c r="P94" s="118"/>
      <c r="Q94" s="118"/>
      <c r="R94" s="118"/>
      <c r="S94" s="118"/>
      <c r="T94" s="118"/>
      <c r="U94" s="118"/>
      <c r="V94" s="118"/>
      <c r="W94" s="118"/>
      <c r="X94" s="119"/>
      <c r="Y94" s="99">
        <f t="shared" si="2"/>
        <v>470</v>
      </c>
    </row>
    <row r="95" spans="1:25" ht="13.5" customHeight="1" thickBot="1" thickTop="1">
      <c r="A95" s="44" t="str">
        <f>'t1'!A95</f>
        <v>architetti dirig. con altri incar.prof.li</v>
      </c>
      <c r="B95" s="56" t="str">
        <f>'t1'!B95</f>
        <v>PD0A03</v>
      </c>
      <c r="C95" s="117">
        <v>266</v>
      </c>
      <c r="D95" s="117"/>
      <c r="E95" s="117"/>
      <c r="F95" s="118">
        <v>554</v>
      </c>
      <c r="G95" s="118"/>
      <c r="H95" s="118">
        <v>5080</v>
      </c>
      <c r="I95" s="118"/>
      <c r="J95" s="118"/>
      <c r="K95" s="118"/>
      <c r="L95" s="118"/>
      <c r="M95" s="118"/>
      <c r="N95" s="118"/>
      <c r="O95" s="118"/>
      <c r="P95" s="118"/>
      <c r="Q95" s="118"/>
      <c r="R95" s="118"/>
      <c r="S95" s="118"/>
      <c r="T95" s="118"/>
      <c r="U95" s="118"/>
      <c r="V95" s="118">
        <v>1000</v>
      </c>
      <c r="W95" s="118"/>
      <c r="X95" s="119"/>
      <c r="Y95" s="99">
        <f t="shared" si="2"/>
        <v>6900</v>
      </c>
    </row>
    <row r="96" spans="1:25" ht="13.5" customHeight="1" thickBot="1" thickTop="1">
      <c r="A96" s="44" t="str">
        <f>'t1'!A96</f>
        <v>architetti dirig. a tempo determinato (b)</v>
      </c>
      <c r="B96" s="56" t="str">
        <f>'t1'!B96</f>
        <v>PD0607</v>
      </c>
      <c r="C96" s="117"/>
      <c r="D96" s="117"/>
      <c r="E96" s="117"/>
      <c r="F96" s="118"/>
      <c r="G96" s="118"/>
      <c r="H96" s="118"/>
      <c r="I96" s="118"/>
      <c r="J96" s="118"/>
      <c r="K96" s="118"/>
      <c r="L96" s="118"/>
      <c r="M96" s="118"/>
      <c r="N96" s="118"/>
      <c r="O96" s="118"/>
      <c r="P96" s="118"/>
      <c r="Q96" s="118"/>
      <c r="R96" s="118"/>
      <c r="S96" s="118"/>
      <c r="T96" s="118"/>
      <c r="U96" s="118"/>
      <c r="V96" s="118"/>
      <c r="W96" s="118"/>
      <c r="X96" s="119"/>
      <c r="Y96" s="99">
        <f t="shared" si="2"/>
        <v>0</v>
      </c>
    </row>
    <row r="97" spans="1:25" ht="13.5" customHeight="1" thickBot="1" thickTop="1">
      <c r="A97" s="44" t="str">
        <f>'t1'!A97</f>
        <v>geologi dirig. con incarico di struttura complessa</v>
      </c>
      <c r="B97" s="56" t="str">
        <f>'t1'!B97</f>
        <v>PD0044</v>
      </c>
      <c r="C97" s="117"/>
      <c r="D97" s="117"/>
      <c r="E97" s="117"/>
      <c r="F97" s="118"/>
      <c r="G97" s="118"/>
      <c r="H97" s="118"/>
      <c r="I97" s="118"/>
      <c r="J97" s="118"/>
      <c r="K97" s="118"/>
      <c r="L97" s="118"/>
      <c r="M97" s="118"/>
      <c r="N97" s="118"/>
      <c r="O97" s="118"/>
      <c r="P97" s="118"/>
      <c r="Q97" s="118"/>
      <c r="R97" s="118"/>
      <c r="S97" s="118"/>
      <c r="T97" s="118"/>
      <c r="U97" s="118"/>
      <c r="V97" s="118"/>
      <c r="W97" s="118"/>
      <c r="X97" s="119"/>
      <c r="Y97" s="99">
        <f t="shared" si="2"/>
        <v>0</v>
      </c>
    </row>
    <row r="98" spans="1:25" ht="13.5" customHeight="1" thickBot="1" thickTop="1">
      <c r="A98" s="44" t="str">
        <f>'t1'!A98</f>
        <v>geologi dirig. con incarico di struttura semplice</v>
      </c>
      <c r="B98" s="56" t="str">
        <f>'t1'!B98</f>
        <v>PD0S43</v>
      </c>
      <c r="C98" s="117"/>
      <c r="D98" s="117"/>
      <c r="E98" s="117"/>
      <c r="F98" s="118"/>
      <c r="G98" s="118"/>
      <c r="H98" s="118"/>
      <c r="I98" s="118"/>
      <c r="J98" s="118"/>
      <c r="K98" s="118"/>
      <c r="L98" s="118"/>
      <c r="M98" s="118"/>
      <c r="N98" s="118"/>
      <c r="O98" s="118"/>
      <c r="P98" s="118"/>
      <c r="Q98" s="118"/>
      <c r="R98" s="118"/>
      <c r="S98" s="118"/>
      <c r="T98" s="118"/>
      <c r="U98" s="118"/>
      <c r="V98" s="118"/>
      <c r="W98" s="118"/>
      <c r="X98" s="119"/>
      <c r="Y98" s="99">
        <f t="shared" si="2"/>
        <v>0</v>
      </c>
    </row>
    <row r="99" spans="1:25" ht="13.5" customHeight="1" thickBot="1" thickTop="1">
      <c r="A99" s="44" t="str">
        <f>'t1'!A99</f>
        <v>geologi dirig. con altri incar.prof.li</v>
      </c>
      <c r="B99" s="56" t="str">
        <f>'t1'!B99</f>
        <v>PD0A43</v>
      </c>
      <c r="C99" s="117"/>
      <c r="D99" s="117"/>
      <c r="E99" s="117"/>
      <c r="F99" s="118"/>
      <c r="G99" s="118"/>
      <c r="H99" s="118"/>
      <c r="I99" s="118"/>
      <c r="J99" s="118"/>
      <c r="K99" s="118"/>
      <c r="L99" s="118"/>
      <c r="M99" s="118"/>
      <c r="N99" s="118"/>
      <c r="O99" s="118"/>
      <c r="P99" s="118"/>
      <c r="Q99" s="118"/>
      <c r="R99" s="118"/>
      <c r="S99" s="118"/>
      <c r="T99" s="118"/>
      <c r="U99" s="118"/>
      <c r="V99" s="118"/>
      <c r="W99" s="118"/>
      <c r="X99" s="119"/>
      <c r="Y99" s="99">
        <f t="shared" si="2"/>
        <v>0</v>
      </c>
    </row>
    <row r="100" spans="1:25" ht="13.5" customHeight="1" thickBot="1" thickTop="1">
      <c r="A100" s="44" t="str">
        <f>'t1'!A100</f>
        <v>geologi  dirig. a tempo determinato (b)</v>
      </c>
      <c r="B100" s="56" t="str">
        <f>'t1'!B100</f>
        <v>PD0608</v>
      </c>
      <c r="C100" s="117"/>
      <c r="D100" s="117"/>
      <c r="E100" s="117"/>
      <c r="F100" s="118"/>
      <c r="G100" s="118"/>
      <c r="H100" s="118"/>
      <c r="I100" s="118"/>
      <c r="J100" s="118"/>
      <c r="K100" s="118"/>
      <c r="L100" s="118"/>
      <c r="M100" s="118"/>
      <c r="N100" s="118"/>
      <c r="O100" s="118"/>
      <c r="P100" s="118"/>
      <c r="Q100" s="118"/>
      <c r="R100" s="118"/>
      <c r="S100" s="118"/>
      <c r="T100" s="118"/>
      <c r="U100" s="118"/>
      <c r="V100" s="118"/>
      <c r="W100" s="118"/>
      <c r="X100" s="119"/>
      <c r="Y100" s="99">
        <f t="shared" si="2"/>
        <v>0</v>
      </c>
    </row>
    <row r="101" spans="1:25" ht="13.5" customHeight="1" thickBot="1" thickTop="1">
      <c r="A101" s="44" t="str">
        <f>'t1'!A101</f>
        <v>assistente religioso - d</v>
      </c>
      <c r="B101" s="56" t="str">
        <f>'t1'!B101</f>
        <v>P16006</v>
      </c>
      <c r="C101" s="117"/>
      <c r="D101" s="117"/>
      <c r="E101" s="117"/>
      <c r="F101" s="118"/>
      <c r="G101" s="118"/>
      <c r="H101" s="118"/>
      <c r="I101" s="118"/>
      <c r="J101" s="118"/>
      <c r="K101" s="118"/>
      <c r="L101" s="118"/>
      <c r="M101" s="118"/>
      <c r="N101" s="118"/>
      <c r="O101" s="118"/>
      <c r="P101" s="118"/>
      <c r="Q101" s="118"/>
      <c r="R101" s="118"/>
      <c r="S101" s="118"/>
      <c r="T101" s="118"/>
      <c r="U101" s="118"/>
      <c r="V101" s="118"/>
      <c r="W101" s="118"/>
      <c r="X101" s="119"/>
      <c r="Y101" s="99">
        <f t="shared" si="2"/>
        <v>0</v>
      </c>
    </row>
    <row r="102" spans="1:25" ht="13.5" customHeight="1" thickBot="1" thickTop="1">
      <c r="A102" s="44" t="str">
        <f>'t1'!A102</f>
        <v>profilo atipico ruolo professionale</v>
      </c>
      <c r="B102" s="56" t="str">
        <f>'t1'!B102</f>
        <v>P00062</v>
      </c>
      <c r="C102" s="117"/>
      <c r="D102" s="117"/>
      <c r="E102" s="117"/>
      <c r="F102" s="118"/>
      <c r="G102" s="118"/>
      <c r="H102" s="118"/>
      <c r="I102" s="118"/>
      <c r="J102" s="118"/>
      <c r="K102" s="118"/>
      <c r="L102" s="118"/>
      <c r="M102" s="118"/>
      <c r="N102" s="118"/>
      <c r="O102" s="118"/>
      <c r="P102" s="118"/>
      <c r="Q102" s="118"/>
      <c r="R102" s="118"/>
      <c r="S102" s="118"/>
      <c r="T102" s="118"/>
      <c r="U102" s="118"/>
      <c r="V102" s="118"/>
      <c r="W102" s="118"/>
      <c r="X102" s="119"/>
      <c r="Y102" s="99">
        <f t="shared" si="2"/>
        <v>0</v>
      </c>
    </row>
    <row r="103" spans="1:25" ht="13.5" customHeight="1" thickBot="1" thickTop="1">
      <c r="A103" s="44" t="str">
        <f>'t1'!A103</f>
        <v>analisti dirig. con incarico di struttura complessa</v>
      </c>
      <c r="B103" s="56" t="str">
        <f>'t1'!B103</f>
        <v>TD0002</v>
      </c>
      <c r="C103" s="117"/>
      <c r="D103" s="117"/>
      <c r="E103" s="117"/>
      <c r="F103" s="118"/>
      <c r="G103" s="118"/>
      <c r="H103" s="118"/>
      <c r="I103" s="118"/>
      <c r="J103" s="118"/>
      <c r="K103" s="118"/>
      <c r="L103" s="118"/>
      <c r="M103" s="118"/>
      <c r="N103" s="118"/>
      <c r="O103" s="118"/>
      <c r="P103" s="118"/>
      <c r="Q103" s="118"/>
      <c r="R103" s="118"/>
      <c r="S103" s="118"/>
      <c r="T103" s="118"/>
      <c r="U103" s="118"/>
      <c r="V103" s="118"/>
      <c r="W103" s="118"/>
      <c r="X103" s="119"/>
      <c r="Y103" s="99">
        <f t="shared" si="2"/>
        <v>0</v>
      </c>
    </row>
    <row r="104" spans="1:25" ht="13.5" customHeight="1" thickBot="1" thickTop="1">
      <c r="A104" s="44" t="str">
        <f>'t1'!A104</f>
        <v>analisti dirig. con incarico di struttura semplice</v>
      </c>
      <c r="B104" s="56" t="str">
        <f>'t1'!B104</f>
        <v>TD0S01</v>
      </c>
      <c r="C104" s="117">
        <v>61</v>
      </c>
      <c r="D104" s="117"/>
      <c r="E104" s="117"/>
      <c r="F104" s="118">
        <v>1055</v>
      </c>
      <c r="G104" s="118">
        <v>1331</v>
      </c>
      <c r="H104" s="118">
        <v>2852</v>
      </c>
      <c r="I104" s="118"/>
      <c r="J104" s="118"/>
      <c r="K104" s="118"/>
      <c r="L104" s="118"/>
      <c r="M104" s="118"/>
      <c r="N104" s="118"/>
      <c r="O104" s="118"/>
      <c r="P104" s="118"/>
      <c r="Q104" s="118"/>
      <c r="R104" s="118"/>
      <c r="S104" s="118"/>
      <c r="T104" s="118"/>
      <c r="U104" s="118"/>
      <c r="V104" s="118">
        <v>1300</v>
      </c>
      <c r="W104" s="118"/>
      <c r="X104" s="119"/>
      <c r="Y104" s="99">
        <f t="shared" si="2"/>
        <v>6599</v>
      </c>
    </row>
    <row r="105" spans="1:25" ht="13.5" customHeight="1" thickBot="1" thickTop="1">
      <c r="A105" s="44" t="str">
        <f>'t1'!A105</f>
        <v>analisti dirig. con altri incar.prof.li</v>
      </c>
      <c r="B105" s="56" t="str">
        <f>'t1'!B105</f>
        <v>TD0A01</v>
      </c>
      <c r="C105" s="117">
        <v>950</v>
      </c>
      <c r="D105" s="117"/>
      <c r="E105" s="117"/>
      <c r="F105" s="118">
        <v>8733</v>
      </c>
      <c r="G105" s="118">
        <v>8017</v>
      </c>
      <c r="H105" s="118">
        <v>11860</v>
      </c>
      <c r="I105" s="118"/>
      <c r="J105" s="118"/>
      <c r="K105" s="118"/>
      <c r="L105" s="118"/>
      <c r="M105" s="118"/>
      <c r="N105" s="118">
        <v>2960</v>
      </c>
      <c r="O105" s="118"/>
      <c r="P105" s="118"/>
      <c r="Q105" s="118"/>
      <c r="R105" s="118"/>
      <c r="S105" s="118"/>
      <c r="T105" s="118"/>
      <c r="U105" s="118"/>
      <c r="V105" s="118">
        <v>9300</v>
      </c>
      <c r="W105" s="118"/>
      <c r="X105" s="119">
        <v>5010</v>
      </c>
      <c r="Y105" s="99">
        <f t="shared" si="2"/>
        <v>46830</v>
      </c>
    </row>
    <row r="106" spans="1:25" ht="13.5" customHeight="1" thickBot="1" thickTop="1">
      <c r="A106" s="44" t="str">
        <f>'t1'!A106</f>
        <v>analisti dirig. a tempo determinato (b)</v>
      </c>
      <c r="B106" s="56" t="str">
        <f>'t1'!B106</f>
        <v>TD0609</v>
      </c>
      <c r="C106" s="117">
        <v>291</v>
      </c>
      <c r="D106" s="117">
        <v>9432</v>
      </c>
      <c r="E106" s="117"/>
      <c r="F106" s="118">
        <v>3539</v>
      </c>
      <c r="G106" s="118">
        <v>29837</v>
      </c>
      <c r="H106" s="118">
        <v>6000</v>
      </c>
      <c r="I106" s="118"/>
      <c r="J106" s="118"/>
      <c r="K106" s="118"/>
      <c r="L106" s="118"/>
      <c r="M106" s="118"/>
      <c r="N106" s="118"/>
      <c r="O106" s="118"/>
      <c r="P106" s="118"/>
      <c r="Q106" s="118"/>
      <c r="R106" s="118"/>
      <c r="S106" s="118"/>
      <c r="T106" s="118"/>
      <c r="U106" s="118"/>
      <c r="V106" s="118">
        <v>12000</v>
      </c>
      <c r="W106" s="118"/>
      <c r="X106" s="119"/>
      <c r="Y106" s="99">
        <f t="shared" si="2"/>
        <v>61099</v>
      </c>
    </row>
    <row r="107" spans="1:25" ht="13.5" customHeight="1" thickBot="1" thickTop="1">
      <c r="A107" s="44" t="str">
        <f>'t1'!A107</f>
        <v>statistico dirig. con incarico di struttura complessa</v>
      </c>
      <c r="B107" s="56" t="str">
        <f>'t1'!B107</f>
        <v>TD0071</v>
      </c>
      <c r="C107" s="117">
        <v>291</v>
      </c>
      <c r="D107" s="117">
        <v>6838</v>
      </c>
      <c r="E107" s="117"/>
      <c r="F107" s="118">
        <v>6826</v>
      </c>
      <c r="G107" s="118">
        <v>11918</v>
      </c>
      <c r="H107" s="118">
        <v>7483</v>
      </c>
      <c r="I107" s="118"/>
      <c r="J107" s="118"/>
      <c r="K107" s="118"/>
      <c r="L107" s="118"/>
      <c r="M107" s="118"/>
      <c r="N107" s="118"/>
      <c r="O107" s="118"/>
      <c r="P107" s="118"/>
      <c r="Q107" s="118"/>
      <c r="R107" s="118"/>
      <c r="S107" s="118"/>
      <c r="T107" s="118"/>
      <c r="U107" s="118"/>
      <c r="V107" s="118">
        <v>7483</v>
      </c>
      <c r="W107" s="118"/>
      <c r="X107" s="119"/>
      <c r="Y107" s="99">
        <f t="shared" si="2"/>
        <v>40839</v>
      </c>
    </row>
    <row r="108" spans="1:25" ht="13.5" customHeight="1" thickBot="1" thickTop="1">
      <c r="A108" s="44" t="str">
        <f>'t1'!A108</f>
        <v>statistico dirig. con incarico di struttura semplice</v>
      </c>
      <c r="B108" s="56" t="str">
        <f>'t1'!B108</f>
        <v>TD0S70</v>
      </c>
      <c r="C108" s="117"/>
      <c r="D108" s="117"/>
      <c r="E108" s="117"/>
      <c r="F108" s="118"/>
      <c r="G108" s="118"/>
      <c r="H108" s="118"/>
      <c r="I108" s="118"/>
      <c r="J108" s="118"/>
      <c r="K108" s="118"/>
      <c r="L108" s="118"/>
      <c r="M108" s="118"/>
      <c r="N108" s="118"/>
      <c r="O108" s="118"/>
      <c r="P108" s="118"/>
      <c r="Q108" s="118"/>
      <c r="R108" s="118"/>
      <c r="S108" s="118"/>
      <c r="T108" s="118"/>
      <c r="U108" s="118"/>
      <c r="V108" s="118"/>
      <c r="W108" s="118"/>
      <c r="X108" s="119"/>
      <c r="Y108" s="99">
        <f t="shared" si="2"/>
        <v>0</v>
      </c>
    </row>
    <row r="109" spans="1:25" ht="13.5" customHeight="1" thickBot="1" thickTop="1">
      <c r="A109" s="44" t="str">
        <f>'t1'!A109</f>
        <v>statistico dirig. con altri incar.prof.li</v>
      </c>
      <c r="B109" s="56" t="str">
        <f>'t1'!B109</f>
        <v>TD0A70</v>
      </c>
      <c r="C109" s="117">
        <v>763</v>
      </c>
      <c r="D109" s="117"/>
      <c r="E109" s="117"/>
      <c r="F109" s="118">
        <v>6503</v>
      </c>
      <c r="G109" s="118"/>
      <c r="H109" s="118">
        <v>2091</v>
      </c>
      <c r="I109" s="118"/>
      <c r="J109" s="118"/>
      <c r="K109" s="118"/>
      <c r="L109" s="118"/>
      <c r="M109" s="118"/>
      <c r="N109" s="118"/>
      <c r="O109" s="118"/>
      <c r="P109" s="118"/>
      <c r="Q109" s="118"/>
      <c r="R109" s="118"/>
      <c r="S109" s="118"/>
      <c r="T109" s="118"/>
      <c r="U109" s="118"/>
      <c r="V109" s="118">
        <v>2088</v>
      </c>
      <c r="W109" s="118"/>
      <c r="X109" s="119"/>
      <c r="Y109" s="99">
        <f t="shared" si="2"/>
        <v>11445</v>
      </c>
    </row>
    <row r="110" spans="1:25" ht="13.5" customHeight="1" thickBot="1" thickTop="1">
      <c r="A110" s="44" t="str">
        <f>'t1'!A110</f>
        <v>statistico dirig. a tempo determinato (b)</v>
      </c>
      <c r="B110" s="56" t="str">
        <f>'t1'!B110</f>
        <v>TD0610</v>
      </c>
      <c r="C110" s="117"/>
      <c r="D110" s="117"/>
      <c r="E110" s="117"/>
      <c r="F110" s="118"/>
      <c r="G110" s="118"/>
      <c r="H110" s="118"/>
      <c r="I110" s="118"/>
      <c r="J110" s="118"/>
      <c r="K110" s="118"/>
      <c r="L110" s="118"/>
      <c r="M110" s="118"/>
      <c r="N110" s="118"/>
      <c r="O110" s="118"/>
      <c r="P110" s="118"/>
      <c r="Q110" s="118"/>
      <c r="R110" s="118"/>
      <c r="S110" s="118"/>
      <c r="T110" s="118"/>
      <c r="U110" s="118"/>
      <c r="V110" s="118"/>
      <c r="W110" s="118"/>
      <c r="X110" s="119"/>
      <c r="Y110" s="99">
        <f t="shared" si="2"/>
        <v>0</v>
      </c>
    </row>
    <row r="111" spans="1:25" ht="13.5" customHeight="1" thickBot="1" thickTop="1">
      <c r="A111" s="44" t="str">
        <f>'t1'!A111</f>
        <v>sociologo dirig. con incarico di struttura complessa</v>
      </c>
      <c r="B111" s="56" t="str">
        <f>'t1'!B111</f>
        <v>TD0068</v>
      </c>
      <c r="C111" s="117">
        <v>291</v>
      </c>
      <c r="D111" s="117">
        <v>6838</v>
      </c>
      <c r="E111" s="117"/>
      <c r="F111" s="118">
        <v>6826</v>
      </c>
      <c r="G111" s="118"/>
      <c r="H111" s="118"/>
      <c r="I111" s="118"/>
      <c r="J111" s="118"/>
      <c r="K111" s="118"/>
      <c r="L111" s="118"/>
      <c r="M111" s="118"/>
      <c r="N111" s="118"/>
      <c r="O111" s="118"/>
      <c r="P111" s="118"/>
      <c r="Q111" s="118"/>
      <c r="R111" s="118"/>
      <c r="S111" s="118"/>
      <c r="T111" s="118"/>
      <c r="U111" s="118"/>
      <c r="V111" s="118"/>
      <c r="W111" s="118"/>
      <c r="X111" s="119"/>
      <c r="Y111" s="99">
        <f t="shared" si="2"/>
        <v>13955</v>
      </c>
    </row>
    <row r="112" spans="1:25" ht="13.5" customHeight="1" thickBot="1" thickTop="1">
      <c r="A112" s="44" t="str">
        <f>'t1'!A112</f>
        <v>sociologo dirig. con incarico di struttura semplice</v>
      </c>
      <c r="B112" s="56" t="str">
        <f>'t1'!B112</f>
        <v>TD0S67</v>
      </c>
      <c r="C112" s="117">
        <v>291</v>
      </c>
      <c r="D112" s="117"/>
      <c r="E112" s="117"/>
      <c r="F112" s="118">
        <v>4042</v>
      </c>
      <c r="G112" s="118">
        <v>4147</v>
      </c>
      <c r="H112" s="118">
        <v>4680</v>
      </c>
      <c r="I112" s="118"/>
      <c r="J112" s="118"/>
      <c r="K112" s="118"/>
      <c r="L112" s="118"/>
      <c r="M112" s="118"/>
      <c r="N112" s="118"/>
      <c r="O112" s="118"/>
      <c r="P112" s="118"/>
      <c r="Q112" s="118"/>
      <c r="R112" s="118"/>
      <c r="S112" s="118"/>
      <c r="T112" s="118"/>
      <c r="U112" s="118"/>
      <c r="V112" s="118">
        <v>3264</v>
      </c>
      <c r="W112" s="118"/>
      <c r="X112" s="119"/>
      <c r="Y112" s="99">
        <f t="shared" si="2"/>
        <v>16424</v>
      </c>
    </row>
    <row r="113" spans="1:25" ht="13.5" customHeight="1" thickBot="1" thickTop="1">
      <c r="A113" s="44" t="str">
        <f>'t1'!A113</f>
        <v>sociologo dirig. con altri incar.prof.li</v>
      </c>
      <c r="B113" s="56" t="str">
        <f>'t1'!B113</f>
        <v>TD0A67</v>
      </c>
      <c r="C113" s="117"/>
      <c r="D113" s="117"/>
      <c r="E113" s="117"/>
      <c r="F113" s="118"/>
      <c r="G113" s="118"/>
      <c r="H113" s="118"/>
      <c r="I113" s="118"/>
      <c r="J113" s="118"/>
      <c r="K113" s="118"/>
      <c r="L113" s="118"/>
      <c r="M113" s="118"/>
      <c r="N113" s="118"/>
      <c r="O113" s="118"/>
      <c r="P113" s="118"/>
      <c r="Q113" s="118"/>
      <c r="R113" s="118"/>
      <c r="S113" s="118"/>
      <c r="T113" s="118"/>
      <c r="U113" s="118"/>
      <c r="V113" s="118"/>
      <c r="W113" s="118"/>
      <c r="X113" s="119"/>
      <c r="Y113" s="99">
        <f t="shared" si="2"/>
        <v>0</v>
      </c>
    </row>
    <row r="114" spans="1:25" ht="13.5" customHeight="1" thickBot="1" thickTop="1">
      <c r="A114" s="44" t="str">
        <f>'t1'!A114</f>
        <v>sociologo dirig. a tempo determinato (b)</v>
      </c>
      <c r="B114" s="56" t="str">
        <f>'t1'!B114</f>
        <v>TD0611</v>
      </c>
      <c r="C114" s="117"/>
      <c r="D114" s="117"/>
      <c r="E114" s="117"/>
      <c r="F114" s="118"/>
      <c r="G114" s="118"/>
      <c r="H114" s="118"/>
      <c r="I114" s="118"/>
      <c r="J114" s="118"/>
      <c r="K114" s="118"/>
      <c r="L114" s="118"/>
      <c r="M114" s="118"/>
      <c r="N114" s="118"/>
      <c r="O114" s="118"/>
      <c r="P114" s="118"/>
      <c r="Q114" s="118"/>
      <c r="R114" s="118"/>
      <c r="S114" s="118"/>
      <c r="T114" s="118"/>
      <c r="U114" s="118"/>
      <c r="V114" s="118"/>
      <c r="W114" s="118"/>
      <c r="X114" s="119"/>
      <c r="Y114" s="99">
        <f t="shared" si="2"/>
        <v>0</v>
      </c>
    </row>
    <row r="115" spans="1:25" ht="13.5" customHeight="1" thickBot="1" thickTop="1">
      <c r="A115" s="44" t="str">
        <f>'t1'!A115</f>
        <v>collab.re prof.le assistente sociale esperto - ds</v>
      </c>
      <c r="B115" s="56" t="str">
        <f>'t1'!B115</f>
        <v>T18025</v>
      </c>
      <c r="C115" s="117">
        <v>3031</v>
      </c>
      <c r="D115" s="117"/>
      <c r="E115" s="117"/>
      <c r="F115" s="118"/>
      <c r="G115" s="118"/>
      <c r="H115" s="118"/>
      <c r="I115" s="118"/>
      <c r="J115" s="118"/>
      <c r="K115" s="118"/>
      <c r="L115" s="118"/>
      <c r="M115" s="118"/>
      <c r="N115" s="118"/>
      <c r="O115" s="118"/>
      <c r="P115" s="118">
        <v>53417</v>
      </c>
      <c r="Q115" s="118">
        <v>46748</v>
      </c>
      <c r="R115" s="118"/>
      <c r="S115" s="118">
        <v>26597</v>
      </c>
      <c r="T115" s="118"/>
      <c r="U115" s="118"/>
      <c r="V115" s="118">
        <v>7493</v>
      </c>
      <c r="W115" s="118">
        <v>17257</v>
      </c>
      <c r="X115" s="119">
        <v>477</v>
      </c>
      <c r="Y115" s="99">
        <f t="shared" si="2"/>
        <v>155020</v>
      </c>
    </row>
    <row r="116" spans="1:25" ht="13.5" customHeight="1" thickBot="1" thickTop="1">
      <c r="A116" s="44" t="str">
        <f>'t1'!A116</f>
        <v>collab.re prof.le assistente sociale - d</v>
      </c>
      <c r="B116" s="56" t="str">
        <f>'t1'!B116</f>
        <v>T16024</v>
      </c>
      <c r="C116" s="117">
        <v>12012</v>
      </c>
      <c r="D116" s="117"/>
      <c r="E116" s="117"/>
      <c r="F116" s="118"/>
      <c r="G116" s="118"/>
      <c r="H116" s="118"/>
      <c r="I116" s="118"/>
      <c r="J116" s="118"/>
      <c r="K116" s="118">
        <v>2139</v>
      </c>
      <c r="L116" s="118"/>
      <c r="M116" s="118"/>
      <c r="N116" s="118"/>
      <c r="O116" s="118">
        <v>2190</v>
      </c>
      <c r="P116" s="118">
        <v>7235</v>
      </c>
      <c r="Q116" s="118">
        <v>143199</v>
      </c>
      <c r="R116" s="118"/>
      <c r="S116" s="118"/>
      <c r="T116" s="118"/>
      <c r="U116" s="118"/>
      <c r="V116" s="118"/>
      <c r="W116" s="118">
        <v>41900</v>
      </c>
      <c r="X116" s="119">
        <v>1272</v>
      </c>
      <c r="Y116" s="99">
        <f t="shared" si="2"/>
        <v>209947</v>
      </c>
    </row>
    <row r="117" spans="1:25" ht="13.5" customHeight="1" thickBot="1" thickTop="1">
      <c r="A117" s="44" t="str">
        <f>'t1'!A117</f>
        <v>collab.re tec. - prof.le esperto - ds</v>
      </c>
      <c r="B117" s="56" t="str">
        <f>'t1'!B117</f>
        <v>T18027</v>
      </c>
      <c r="C117" s="117">
        <v>1636</v>
      </c>
      <c r="D117" s="117"/>
      <c r="E117" s="117"/>
      <c r="F117" s="118"/>
      <c r="G117" s="118"/>
      <c r="H117" s="118"/>
      <c r="I117" s="118"/>
      <c r="J117" s="118"/>
      <c r="K117" s="118"/>
      <c r="L117" s="118"/>
      <c r="M117" s="118"/>
      <c r="N117" s="118">
        <v>9971</v>
      </c>
      <c r="O117" s="118"/>
      <c r="P117" s="118">
        <v>25839</v>
      </c>
      <c r="Q117" s="118">
        <v>17950</v>
      </c>
      <c r="R117" s="118"/>
      <c r="S117" s="118"/>
      <c r="T117" s="118"/>
      <c r="U117" s="118"/>
      <c r="V117" s="118">
        <v>14235</v>
      </c>
      <c r="W117" s="118">
        <v>8259</v>
      </c>
      <c r="X117" s="119">
        <v>6012</v>
      </c>
      <c r="Y117" s="99">
        <f t="shared" si="2"/>
        <v>83902</v>
      </c>
    </row>
    <row r="118" spans="1:25" ht="13.5" customHeight="1" thickBot="1" thickTop="1">
      <c r="A118" s="44" t="str">
        <f>'t1'!A118</f>
        <v>collab.re tec. - prof.le - d</v>
      </c>
      <c r="B118" s="56" t="str">
        <f>'t1'!B118</f>
        <v>T16026</v>
      </c>
      <c r="C118" s="117">
        <v>5953</v>
      </c>
      <c r="D118" s="117"/>
      <c r="E118" s="117"/>
      <c r="F118" s="118"/>
      <c r="G118" s="118"/>
      <c r="H118" s="118"/>
      <c r="I118" s="118"/>
      <c r="J118" s="118"/>
      <c r="K118" s="118"/>
      <c r="L118" s="118"/>
      <c r="M118" s="118"/>
      <c r="N118" s="118">
        <v>29311</v>
      </c>
      <c r="O118" s="118">
        <v>1161</v>
      </c>
      <c r="P118" s="118">
        <v>19578</v>
      </c>
      <c r="Q118" s="118">
        <v>73710</v>
      </c>
      <c r="R118" s="118"/>
      <c r="S118" s="118">
        <v>1549</v>
      </c>
      <c r="T118" s="118"/>
      <c r="U118" s="118"/>
      <c r="V118" s="118">
        <v>18032</v>
      </c>
      <c r="W118" s="118">
        <v>36980</v>
      </c>
      <c r="X118" s="119">
        <v>9003</v>
      </c>
      <c r="Y118" s="99">
        <f t="shared" si="2"/>
        <v>195277</v>
      </c>
    </row>
    <row r="119" spans="1:25" ht="13.5" customHeight="1" thickBot="1" thickTop="1">
      <c r="A119" s="44" t="str">
        <f>'t1'!A119</f>
        <v>oper.re prof.le assistente soc. - c</v>
      </c>
      <c r="B119" s="56" t="str">
        <f>'t1'!B119</f>
        <v>T14050</v>
      </c>
      <c r="C119" s="117"/>
      <c r="D119" s="117"/>
      <c r="E119" s="117"/>
      <c r="F119" s="118"/>
      <c r="G119" s="118"/>
      <c r="H119" s="118"/>
      <c r="I119" s="118"/>
      <c r="J119" s="118"/>
      <c r="K119" s="118"/>
      <c r="L119" s="118"/>
      <c r="M119" s="118"/>
      <c r="N119" s="118"/>
      <c r="O119" s="118"/>
      <c r="P119" s="118"/>
      <c r="Q119" s="118"/>
      <c r="R119" s="118"/>
      <c r="S119" s="118"/>
      <c r="T119" s="118"/>
      <c r="U119" s="118"/>
      <c r="V119" s="118"/>
      <c r="W119" s="118"/>
      <c r="X119" s="119"/>
      <c r="Y119" s="99">
        <f t="shared" si="2"/>
        <v>0</v>
      </c>
    </row>
    <row r="120" spans="1:25" ht="13.5" customHeight="1" thickBot="1" thickTop="1">
      <c r="A120" s="44" t="str">
        <f>'t1'!A120</f>
        <v>assistente tecnico - c</v>
      </c>
      <c r="B120" s="56" t="str">
        <f>'t1'!B120</f>
        <v>T14007</v>
      </c>
      <c r="C120" s="117">
        <v>7752</v>
      </c>
      <c r="D120" s="117"/>
      <c r="E120" s="117"/>
      <c r="F120" s="118"/>
      <c r="G120" s="118"/>
      <c r="H120" s="118"/>
      <c r="I120" s="118"/>
      <c r="J120" s="118">
        <v>3384</v>
      </c>
      <c r="K120" s="118"/>
      <c r="L120" s="118"/>
      <c r="M120" s="118"/>
      <c r="N120" s="118">
        <v>34961</v>
      </c>
      <c r="O120" s="118">
        <v>18981</v>
      </c>
      <c r="P120" s="118"/>
      <c r="Q120" s="118">
        <v>85001</v>
      </c>
      <c r="R120" s="118"/>
      <c r="S120" s="118"/>
      <c r="T120" s="118"/>
      <c r="U120" s="118"/>
      <c r="V120" s="118">
        <v>9249</v>
      </c>
      <c r="W120" s="118">
        <v>43428</v>
      </c>
      <c r="X120" s="119">
        <v>15621</v>
      </c>
      <c r="Y120" s="99">
        <f aca="true" t="shared" si="3" ref="Y120:Y139">SUM(C120:X120)</f>
        <v>218377</v>
      </c>
    </row>
    <row r="121" spans="1:25" ht="13.5" customHeight="1" thickBot="1" thickTop="1">
      <c r="A121" s="44" t="str">
        <f>'t1'!A121</f>
        <v>program.re - c</v>
      </c>
      <c r="B121" s="56" t="str">
        <f>'t1'!B121</f>
        <v>T14063</v>
      </c>
      <c r="C121" s="117">
        <v>1607</v>
      </c>
      <c r="D121" s="117"/>
      <c r="E121" s="117"/>
      <c r="F121" s="118"/>
      <c r="G121" s="118"/>
      <c r="H121" s="118"/>
      <c r="I121" s="118"/>
      <c r="J121" s="118">
        <v>483</v>
      </c>
      <c r="K121" s="118"/>
      <c r="L121" s="118"/>
      <c r="M121" s="118"/>
      <c r="N121" s="118">
        <v>9402</v>
      </c>
      <c r="O121" s="118">
        <v>184</v>
      </c>
      <c r="P121" s="118"/>
      <c r="Q121" s="118">
        <v>18779</v>
      </c>
      <c r="R121" s="118"/>
      <c r="S121" s="118"/>
      <c r="T121" s="118"/>
      <c r="U121" s="118"/>
      <c r="V121" s="118">
        <v>300</v>
      </c>
      <c r="W121" s="118">
        <v>8070</v>
      </c>
      <c r="X121" s="119">
        <v>2635</v>
      </c>
      <c r="Y121" s="99">
        <f t="shared" si="3"/>
        <v>41460</v>
      </c>
    </row>
    <row r="122" spans="1:25" ht="13.5" customHeight="1" thickBot="1" thickTop="1">
      <c r="A122" s="44" t="str">
        <f>'t1'!A122</f>
        <v>operatore tecnico special.to esperto - c (2)</v>
      </c>
      <c r="B122" s="56" t="str">
        <f>'t1'!B122</f>
        <v>T14E59</v>
      </c>
      <c r="C122" s="117">
        <v>9224</v>
      </c>
      <c r="D122" s="117"/>
      <c r="E122" s="117"/>
      <c r="F122" s="118"/>
      <c r="G122" s="118"/>
      <c r="H122" s="118"/>
      <c r="I122" s="118"/>
      <c r="J122" s="118">
        <v>2900</v>
      </c>
      <c r="K122" s="118">
        <v>3578</v>
      </c>
      <c r="L122" s="118"/>
      <c r="M122" s="118"/>
      <c r="N122" s="118">
        <v>78136</v>
      </c>
      <c r="O122" s="118">
        <v>108804</v>
      </c>
      <c r="P122" s="118"/>
      <c r="Q122" s="118">
        <v>73391</v>
      </c>
      <c r="R122" s="118"/>
      <c r="S122" s="118">
        <v>2065</v>
      </c>
      <c r="T122" s="118"/>
      <c r="U122" s="118"/>
      <c r="V122" s="118">
        <v>2453</v>
      </c>
      <c r="W122" s="118">
        <v>53629</v>
      </c>
      <c r="X122" s="119">
        <v>51918</v>
      </c>
      <c r="Y122" s="99">
        <f t="shared" si="3"/>
        <v>386098</v>
      </c>
    </row>
    <row r="123" spans="1:25" ht="13.5" customHeight="1" thickBot="1" thickTop="1">
      <c r="A123" s="44" t="str">
        <f>'t1'!A123</f>
        <v>operatore tecnico special.to - bs</v>
      </c>
      <c r="B123" s="56" t="str">
        <f>'t1'!B123</f>
        <v>T13059</v>
      </c>
      <c r="C123" s="117">
        <v>12571</v>
      </c>
      <c r="D123" s="117"/>
      <c r="E123" s="117"/>
      <c r="F123" s="118"/>
      <c r="G123" s="118"/>
      <c r="H123" s="118"/>
      <c r="I123" s="118"/>
      <c r="J123" s="118">
        <v>4592</v>
      </c>
      <c r="K123" s="118">
        <v>1493</v>
      </c>
      <c r="L123" s="118"/>
      <c r="M123" s="118"/>
      <c r="N123" s="118">
        <v>41003</v>
      </c>
      <c r="O123" s="118">
        <v>92795</v>
      </c>
      <c r="P123" s="118"/>
      <c r="Q123" s="118">
        <v>98911</v>
      </c>
      <c r="R123" s="118"/>
      <c r="S123" s="118">
        <v>1000</v>
      </c>
      <c r="T123" s="118"/>
      <c r="U123" s="118"/>
      <c r="V123" s="118">
        <v>790</v>
      </c>
      <c r="W123" s="118">
        <v>14008</v>
      </c>
      <c r="X123" s="119">
        <v>21010</v>
      </c>
      <c r="Y123" s="99">
        <f t="shared" si="3"/>
        <v>288173</v>
      </c>
    </row>
    <row r="124" spans="1:25" ht="13.5" customHeight="1" thickBot="1" thickTop="1">
      <c r="A124" s="44" t="str">
        <f>'t1'!A124</f>
        <v>operatore socio sanitario - bs</v>
      </c>
      <c r="B124" s="56" t="str">
        <f>'t1'!B124</f>
        <v>T13660</v>
      </c>
      <c r="C124" s="117">
        <v>103021</v>
      </c>
      <c r="D124" s="117"/>
      <c r="E124" s="117"/>
      <c r="F124" s="118"/>
      <c r="G124" s="118"/>
      <c r="H124" s="118"/>
      <c r="I124" s="118"/>
      <c r="J124" s="118"/>
      <c r="K124" s="118">
        <v>98313</v>
      </c>
      <c r="L124" s="118"/>
      <c r="M124" s="118"/>
      <c r="N124" s="118">
        <v>17227</v>
      </c>
      <c r="O124" s="118">
        <v>1011225</v>
      </c>
      <c r="P124" s="118"/>
      <c r="Q124" s="118">
        <v>823157</v>
      </c>
      <c r="R124" s="118"/>
      <c r="S124" s="118"/>
      <c r="T124" s="118"/>
      <c r="U124" s="118"/>
      <c r="V124" s="118">
        <v>506</v>
      </c>
      <c r="W124" s="118">
        <v>92678</v>
      </c>
      <c r="X124" s="119">
        <v>61775</v>
      </c>
      <c r="Y124" s="99">
        <f t="shared" si="3"/>
        <v>2207902</v>
      </c>
    </row>
    <row r="125" spans="1:25" ht="13.5" customHeight="1" thickBot="1" thickTop="1">
      <c r="A125" s="44" t="str">
        <f>'t1'!A125</f>
        <v>operatore tecnico - b</v>
      </c>
      <c r="B125" s="56" t="str">
        <f>'t1'!B125</f>
        <v>T12057</v>
      </c>
      <c r="C125" s="117">
        <v>37404</v>
      </c>
      <c r="D125" s="117"/>
      <c r="E125" s="117"/>
      <c r="F125" s="118"/>
      <c r="G125" s="118"/>
      <c r="H125" s="118"/>
      <c r="I125" s="118"/>
      <c r="J125" s="118"/>
      <c r="K125" s="118">
        <v>65210</v>
      </c>
      <c r="L125" s="118"/>
      <c r="M125" s="118"/>
      <c r="N125" s="118">
        <v>656</v>
      </c>
      <c r="O125" s="118">
        <v>170407</v>
      </c>
      <c r="P125" s="118"/>
      <c r="Q125" s="118">
        <v>258943</v>
      </c>
      <c r="R125" s="118"/>
      <c r="S125" s="118"/>
      <c r="T125" s="118"/>
      <c r="U125" s="118"/>
      <c r="V125" s="118">
        <v>2229</v>
      </c>
      <c r="W125" s="118">
        <v>135342</v>
      </c>
      <c r="X125" s="119">
        <v>16013</v>
      </c>
      <c r="Y125" s="99">
        <f t="shared" si="3"/>
        <v>686204</v>
      </c>
    </row>
    <row r="126" spans="1:25" ht="13.5" customHeight="1" thickBot="1" thickTop="1">
      <c r="A126" s="44" t="str">
        <f>'t1'!A126</f>
        <v>operatore tecnico addetto all'assistenza - b</v>
      </c>
      <c r="B126" s="56" t="str">
        <f>'t1'!B126</f>
        <v>T12058</v>
      </c>
      <c r="C126" s="117">
        <v>5419</v>
      </c>
      <c r="D126" s="117"/>
      <c r="E126" s="117"/>
      <c r="F126" s="118"/>
      <c r="G126" s="118"/>
      <c r="H126" s="118"/>
      <c r="I126" s="118"/>
      <c r="J126" s="118"/>
      <c r="K126" s="118">
        <v>4881</v>
      </c>
      <c r="L126" s="118"/>
      <c r="M126" s="118"/>
      <c r="N126" s="118"/>
      <c r="O126" s="118">
        <v>20638</v>
      </c>
      <c r="P126" s="118"/>
      <c r="Q126" s="118">
        <v>37382</v>
      </c>
      <c r="R126" s="118"/>
      <c r="S126" s="118"/>
      <c r="T126" s="118"/>
      <c r="U126" s="118"/>
      <c r="V126" s="118"/>
      <c r="W126" s="118">
        <v>17100</v>
      </c>
      <c r="X126" s="119">
        <v>394</v>
      </c>
      <c r="Y126" s="99">
        <f t="shared" si="3"/>
        <v>85814</v>
      </c>
    </row>
    <row r="127" spans="1:25" ht="13.5" customHeight="1" thickBot="1" thickTop="1">
      <c r="A127" s="44" t="str">
        <f>'t1'!A127</f>
        <v>ausiliario specializzato - a</v>
      </c>
      <c r="B127" s="56" t="str">
        <f>'t1'!B127</f>
        <v>T11008</v>
      </c>
      <c r="C127" s="117">
        <v>1445</v>
      </c>
      <c r="D127" s="117"/>
      <c r="E127" s="117"/>
      <c r="F127" s="118"/>
      <c r="G127" s="118"/>
      <c r="H127" s="118"/>
      <c r="I127" s="118"/>
      <c r="J127" s="118">
        <v>511</v>
      </c>
      <c r="K127" s="118">
        <v>5859</v>
      </c>
      <c r="L127" s="118"/>
      <c r="M127" s="118"/>
      <c r="N127" s="118"/>
      <c r="O127" s="118">
        <v>3895</v>
      </c>
      <c r="P127" s="118"/>
      <c r="Q127" s="118">
        <v>8885</v>
      </c>
      <c r="R127" s="118"/>
      <c r="S127" s="118"/>
      <c r="T127" s="118"/>
      <c r="U127" s="118"/>
      <c r="V127" s="118"/>
      <c r="W127" s="118">
        <v>1245</v>
      </c>
      <c r="X127" s="119">
        <v>293</v>
      </c>
      <c r="Y127" s="99">
        <f t="shared" si="3"/>
        <v>22133</v>
      </c>
    </row>
    <row r="128" spans="1:25" ht="13.5" customHeight="1" thickBot="1" thickTop="1">
      <c r="A128" s="44" t="str">
        <f>'t1'!A128</f>
        <v>profilo atipico ruolo tecnico</v>
      </c>
      <c r="B128" s="56" t="str">
        <f>'t1'!B128</f>
        <v>T00062</v>
      </c>
      <c r="C128" s="117"/>
      <c r="D128" s="117"/>
      <c r="E128" s="117"/>
      <c r="F128" s="118"/>
      <c r="G128" s="118"/>
      <c r="H128" s="118"/>
      <c r="I128" s="118"/>
      <c r="J128" s="118"/>
      <c r="K128" s="118"/>
      <c r="L128" s="118"/>
      <c r="M128" s="118"/>
      <c r="N128" s="118"/>
      <c r="O128" s="118"/>
      <c r="P128" s="118"/>
      <c r="Q128" s="118"/>
      <c r="R128" s="118"/>
      <c r="S128" s="118"/>
      <c r="T128" s="118"/>
      <c r="U128" s="118"/>
      <c r="V128" s="118"/>
      <c r="W128" s="118"/>
      <c r="X128" s="119"/>
      <c r="Y128" s="99">
        <f t="shared" si="3"/>
        <v>0</v>
      </c>
    </row>
    <row r="129" spans="1:25" ht="13.5" customHeight="1" thickBot="1" thickTop="1">
      <c r="A129" s="44" t="str">
        <f>'t1'!A129</f>
        <v>dirigente amm.vo con incarico di struttura complessa</v>
      </c>
      <c r="B129" s="56" t="str">
        <f>'t1'!B129</f>
        <v>AD0032</v>
      </c>
      <c r="C129" s="117">
        <v>4873</v>
      </c>
      <c r="D129" s="117">
        <v>113014</v>
      </c>
      <c r="E129" s="117"/>
      <c r="F129" s="118">
        <v>104536</v>
      </c>
      <c r="G129" s="118">
        <v>389197</v>
      </c>
      <c r="H129" s="118">
        <v>227979</v>
      </c>
      <c r="I129" s="118"/>
      <c r="J129" s="118"/>
      <c r="K129" s="118">
        <v>3518</v>
      </c>
      <c r="L129" s="118"/>
      <c r="M129" s="118"/>
      <c r="N129" s="118"/>
      <c r="O129" s="118">
        <v>723</v>
      </c>
      <c r="P129" s="118"/>
      <c r="Q129" s="118"/>
      <c r="R129" s="118"/>
      <c r="S129" s="118"/>
      <c r="T129" s="118"/>
      <c r="U129" s="118"/>
      <c r="V129" s="118">
        <v>120351</v>
      </c>
      <c r="W129" s="118">
        <v>5832</v>
      </c>
      <c r="X129" s="119"/>
      <c r="Y129" s="99">
        <f t="shared" si="3"/>
        <v>970023</v>
      </c>
    </row>
    <row r="130" spans="1:25" ht="13.5" customHeight="1" thickBot="1" thickTop="1">
      <c r="A130" s="44" t="str">
        <f>'t1'!A130</f>
        <v>dirigente amm.vo con incarico di struttura semplice</v>
      </c>
      <c r="B130" s="56" t="str">
        <f>'t1'!B130</f>
        <v>AD0S31</v>
      </c>
      <c r="C130" s="117">
        <v>1332</v>
      </c>
      <c r="D130" s="117"/>
      <c r="E130" s="117"/>
      <c r="F130" s="118">
        <v>13470</v>
      </c>
      <c r="G130" s="118">
        <v>69484</v>
      </c>
      <c r="H130" s="118">
        <v>22938</v>
      </c>
      <c r="I130" s="118"/>
      <c r="J130" s="118"/>
      <c r="K130" s="118"/>
      <c r="L130" s="118"/>
      <c r="M130" s="118"/>
      <c r="N130" s="118"/>
      <c r="O130" s="118"/>
      <c r="P130" s="118"/>
      <c r="Q130" s="118"/>
      <c r="R130" s="118"/>
      <c r="S130" s="118"/>
      <c r="T130" s="118"/>
      <c r="U130" s="118"/>
      <c r="V130" s="118">
        <v>26433</v>
      </c>
      <c r="W130" s="118"/>
      <c r="X130" s="119"/>
      <c r="Y130" s="99">
        <f t="shared" si="3"/>
        <v>133657</v>
      </c>
    </row>
    <row r="131" spans="1:25" ht="13.5" customHeight="1" thickBot="1" thickTop="1">
      <c r="A131" s="44" t="str">
        <f>'t1'!A131</f>
        <v>dirigente amm.vo con altri incar.prof.li</v>
      </c>
      <c r="B131" s="56" t="str">
        <f>'t1'!B131</f>
        <v>AD0A31</v>
      </c>
      <c r="C131" s="117">
        <v>1502</v>
      </c>
      <c r="D131" s="117"/>
      <c r="E131" s="117"/>
      <c r="F131" s="118">
        <v>6636</v>
      </c>
      <c r="G131" s="118">
        <v>11196</v>
      </c>
      <c r="H131" s="118">
        <v>12602</v>
      </c>
      <c r="I131" s="118"/>
      <c r="J131" s="118"/>
      <c r="K131" s="118"/>
      <c r="L131" s="118"/>
      <c r="M131" s="118"/>
      <c r="N131" s="118"/>
      <c r="O131" s="118"/>
      <c r="P131" s="118"/>
      <c r="Q131" s="118"/>
      <c r="R131" s="118"/>
      <c r="S131" s="118"/>
      <c r="T131" s="118"/>
      <c r="U131" s="118"/>
      <c r="V131" s="118">
        <v>7984</v>
      </c>
      <c r="W131" s="118"/>
      <c r="X131" s="119"/>
      <c r="Y131" s="99">
        <f t="shared" si="3"/>
        <v>39920</v>
      </c>
    </row>
    <row r="132" spans="1:25" ht="13.5" customHeight="1" thickBot="1" thickTop="1">
      <c r="A132" s="44" t="str">
        <f>'t1'!A132</f>
        <v>dirigente amm.vo a tempo determinato (b)</v>
      </c>
      <c r="B132" s="56" t="str">
        <f>'t1'!B132</f>
        <v>AD0612</v>
      </c>
      <c r="C132" s="117">
        <v>1044</v>
      </c>
      <c r="D132" s="117">
        <v>9736</v>
      </c>
      <c r="E132" s="117"/>
      <c r="F132" s="118">
        <v>5669</v>
      </c>
      <c r="G132" s="118">
        <v>60452</v>
      </c>
      <c r="H132" s="118">
        <v>15519</v>
      </c>
      <c r="I132" s="118"/>
      <c r="J132" s="118"/>
      <c r="K132" s="118"/>
      <c r="L132" s="118"/>
      <c r="M132" s="118"/>
      <c r="N132" s="118"/>
      <c r="O132" s="118"/>
      <c r="P132" s="118"/>
      <c r="Q132" s="118"/>
      <c r="R132" s="118"/>
      <c r="S132" s="118"/>
      <c r="T132" s="118"/>
      <c r="U132" s="118"/>
      <c r="V132" s="118">
        <v>15767</v>
      </c>
      <c r="W132" s="118">
        <v>815</v>
      </c>
      <c r="X132" s="119"/>
      <c r="Y132" s="99">
        <f t="shared" si="3"/>
        <v>109002</v>
      </c>
    </row>
    <row r="133" spans="1:25" ht="13.5" customHeight="1" thickBot="1" thickTop="1">
      <c r="A133" s="44" t="str">
        <f>'t1'!A133</f>
        <v>collaboratore amministrativo prof.le esperto - ds</v>
      </c>
      <c r="B133" s="56" t="str">
        <f>'t1'!B133</f>
        <v>A18029</v>
      </c>
      <c r="C133" s="117">
        <v>25734</v>
      </c>
      <c r="D133" s="117"/>
      <c r="E133" s="117"/>
      <c r="F133" s="118"/>
      <c r="G133" s="118"/>
      <c r="H133" s="118"/>
      <c r="I133" s="118"/>
      <c r="J133" s="118"/>
      <c r="K133" s="118">
        <v>5128</v>
      </c>
      <c r="L133" s="118"/>
      <c r="M133" s="118"/>
      <c r="N133" s="118"/>
      <c r="O133" s="118">
        <v>2163</v>
      </c>
      <c r="P133" s="118">
        <v>360698</v>
      </c>
      <c r="Q133" s="118">
        <v>411011</v>
      </c>
      <c r="R133" s="118"/>
      <c r="S133" s="118">
        <v>10845</v>
      </c>
      <c r="T133" s="118"/>
      <c r="U133" s="118"/>
      <c r="V133" s="118">
        <v>31221</v>
      </c>
      <c r="W133" s="118">
        <v>112019</v>
      </c>
      <c r="X133" s="119">
        <v>18946</v>
      </c>
      <c r="Y133" s="99">
        <f t="shared" si="3"/>
        <v>977765</v>
      </c>
    </row>
    <row r="134" spans="1:25" ht="13.5" customHeight="1" thickBot="1" thickTop="1">
      <c r="A134" s="44" t="str">
        <f>'t1'!A134</f>
        <v>collaboratore amministrativo prof.le - d</v>
      </c>
      <c r="B134" s="56" t="str">
        <f>'t1'!B134</f>
        <v>A16028</v>
      </c>
      <c r="C134" s="117">
        <v>42602</v>
      </c>
      <c r="D134" s="117"/>
      <c r="E134" s="117"/>
      <c r="F134" s="118"/>
      <c r="G134" s="118"/>
      <c r="H134" s="118"/>
      <c r="I134" s="118"/>
      <c r="J134" s="118"/>
      <c r="K134" s="118">
        <v>68489</v>
      </c>
      <c r="L134" s="118"/>
      <c r="M134" s="118"/>
      <c r="N134" s="118"/>
      <c r="O134" s="118">
        <v>3502</v>
      </c>
      <c r="P134" s="118">
        <v>36950</v>
      </c>
      <c r="Q134" s="118">
        <v>539233</v>
      </c>
      <c r="R134" s="118"/>
      <c r="S134" s="118">
        <v>11103</v>
      </c>
      <c r="T134" s="118"/>
      <c r="U134" s="118"/>
      <c r="V134" s="118"/>
      <c r="W134" s="118">
        <v>183000</v>
      </c>
      <c r="X134" s="119">
        <v>32089</v>
      </c>
      <c r="Y134" s="99">
        <f t="shared" si="3"/>
        <v>916968</v>
      </c>
    </row>
    <row r="135" spans="1:25" ht="13.5" customHeight="1" thickBot="1" thickTop="1">
      <c r="A135" s="44" t="str">
        <f>'t1'!A135</f>
        <v>assistente amministrativo - c</v>
      </c>
      <c r="B135" s="56" t="str">
        <f>'t1'!B135</f>
        <v>A14005</v>
      </c>
      <c r="C135" s="117">
        <v>56836</v>
      </c>
      <c r="D135" s="117"/>
      <c r="E135" s="117"/>
      <c r="F135" s="118"/>
      <c r="G135" s="118"/>
      <c r="H135" s="118"/>
      <c r="I135" s="118"/>
      <c r="J135" s="118"/>
      <c r="K135" s="118">
        <v>25965</v>
      </c>
      <c r="L135" s="118"/>
      <c r="M135" s="118"/>
      <c r="N135" s="118"/>
      <c r="O135" s="118">
        <v>9707</v>
      </c>
      <c r="P135" s="118"/>
      <c r="Q135" s="118">
        <v>728306</v>
      </c>
      <c r="R135" s="118"/>
      <c r="S135" s="118">
        <v>1549</v>
      </c>
      <c r="T135" s="118"/>
      <c r="U135" s="118"/>
      <c r="V135" s="118">
        <v>12515</v>
      </c>
      <c r="W135" s="118">
        <v>220089</v>
      </c>
      <c r="X135" s="119">
        <v>46478</v>
      </c>
      <c r="Y135" s="99">
        <f t="shared" si="3"/>
        <v>1101445</v>
      </c>
    </row>
    <row r="136" spans="1:25" ht="13.5" customHeight="1" thickBot="1" thickTop="1">
      <c r="A136" s="44" t="str">
        <f>'t1'!A136</f>
        <v>coadiutore amm.vo esperto - bs</v>
      </c>
      <c r="B136" s="56" t="str">
        <f>'t1'!B136</f>
        <v>A13018</v>
      </c>
      <c r="C136" s="117">
        <v>2935</v>
      </c>
      <c r="D136" s="117"/>
      <c r="E136" s="117"/>
      <c r="F136" s="118"/>
      <c r="G136" s="118"/>
      <c r="H136" s="118"/>
      <c r="I136" s="118"/>
      <c r="J136" s="118"/>
      <c r="K136" s="118"/>
      <c r="L136" s="118"/>
      <c r="M136" s="118"/>
      <c r="N136" s="118"/>
      <c r="O136" s="118">
        <v>959</v>
      </c>
      <c r="P136" s="118"/>
      <c r="Q136" s="118">
        <v>29433</v>
      </c>
      <c r="R136" s="118"/>
      <c r="S136" s="118"/>
      <c r="T136" s="118"/>
      <c r="U136" s="118"/>
      <c r="V136" s="118"/>
      <c r="W136" s="118">
        <v>2288</v>
      </c>
      <c r="X136" s="119">
        <v>1769</v>
      </c>
      <c r="Y136" s="99">
        <f t="shared" si="3"/>
        <v>37384</v>
      </c>
    </row>
    <row r="137" spans="1:25" ht="13.5" customHeight="1" thickBot="1" thickTop="1">
      <c r="A137" s="44" t="str">
        <f>'t1'!A137</f>
        <v>coadiutore amm.vo - b</v>
      </c>
      <c r="B137" s="56" t="str">
        <f>'t1'!B137</f>
        <v>A12017</v>
      </c>
      <c r="C137" s="117">
        <v>8125</v>
      </c>
      <c r="D137" s="117"/>
      <c r="E137" s="117"/>
      <c r="F137" s="118"/>
      <c r="G137" s="118"/>
      <c r="H137" s="118"/>
      <c r="I137" s="118"/>
      <c r="J137" s="118"/>
      <c r="K137" s="118"/>
      <c r="L137" s="118"/>
      <c r="M137" s="118"/>
      <c r="N137" s="118"/>
      <c r="O137" s="118">
        <v>3742</v>
      </c>
      <c r="P137" s="118"/>
      <c r="Q137" s="118">
        <v>81833</v>
      </c>
      <c r="R137" s="118"/>
      <c r="S137" s="118"/>
      <c r="T137" s="118"/>
      <c r="U137" s="118"/>
      <c r="V137" s="118">
        <v>933</v>
      </c>
      <c r="W137" s="118">
        <v>24360</v>
      </c>
      <c r="X137" s="119">
        <v>2811</v>
      </c>
      <c r="Y137" s="99">
        <f t="shared" si="3"/>
        <v>121804</v>
      </c>
    </row>
    <row r="138" spans="1:25" ht="13.5" customHeight="1" thickBot="1" thickTop="1">
      <c r="A138" s="44" t="str">
        <f>'t1'!A138</f>
        <v>commesso - a</v>
      </c>
      <c r="B138" s="56" t="str">
        <f>'t1'!B138</f>
        <v>A11030</v>
      </c>
      <c r="C138" s="117">
        <v>458</v>
      </c>
      <c r="D138" s="117"/>
      <c r="E138" s="117"/>
      <c r="F138" s="118"/>
      <c r="G138" s="118"/>
      <c r="H138" s="118"/>
      <c r="I138" s="118"/>
      <c r="J138" s="118"/>
      <c r="K138" s="118"/>
      <c r="L138" s="118"/>
      <c r="M138" s="118"/>
      <c r="N138" s="118"/>
      <c r="O138" s="118"/>
      <c r="P138" s="118"/>
      <c r="Q138" s="118">
        <v>3827</v>
      </c>
      <c r="R138" s="118"/>
      <c r="S138" s="118"/>
      <c r="T138" s="118"/>
      <c r="U138" s="118"/>
      <c r="V138" s="118"/>
      <c r="W138" s="118">
        <v>486</v>
      </c>
      <c r="X138" s="119"/>
      <c r="Y138" s="99">
        <f t="shared" si="3"/>
        <v>4771</v>
      </c>
    </row>
    <row r="139" spans="1:25" ht="13.5" customHeight="1" thickBot="1" thickTop="1">
      <c r="A139" s="44" t="str">
        <f>'t1'!A139</f>
        <v>profilo atipico ruolo amministrativo</v>
      </c>
      <c r="B139" s="56" t="str">
        <f>'t1'!B139</f>
        <v>A00062</v>
      </c>
      <c r="C139" s="117"/>
      <c r="D139" s="117"/>
      <c r="E139" s="117"/>
      <c r="F139" s="118"/>
      <c r="G139" s="118"/>
      <c r="H139" s="118"/>
      <c r="I139" s="118"/>
      <c r="J139" s="118"/>
      <c r="K139" s="118"/>
      <c r="L139" s="118"/>
      <c r="M139" s="118"/>
      <c r="N139" s="118"/>
      <c r="O139" s="118"/>
      <c r="P139" s="118"/>
      <c r="Q139" s="118"/>
      <c r="R139" s="118"/>
      <c r="S139" s="118"/>
      <c r="T139" s="118"/>
      <c r="U139" s="118"/>
      <c r="V139" s="118"/>
      <c r="W139" s="118"/>
      <c r="X139" s="119"/>
      <c r="Y139" s="99">
        <f t="shared" si="3"/>
        <v>0</v>
      </c>
    </row>
    <row r="140" spans="1:25" ht="13.5" customHeight="1" thickBot="1" thickTop="1">
      <c r="A140" s="55" t="str">
        <f>'t1'!A140</f>
        <v>Contrattisti (a)</v>
      </c>
      <c r="B140" s="57" t="str">
        <f>'t1'!B140</f>
        <v>000061</v>
      </c>
      <c r="C140" s="117"/>
      <c r="D140" s="117"/>
      <c r="E140" s="117"/>
      <c r="F140" s="118"/>
      <c r="G140" s="118">
        <v>5828</v>
      </c>
      <c r="H140" s="118"/>
      <c r="I140" s="118"/>
      <c r="J140" s="118"/>
      <c r="K140" s="118"/>
      <c r="L140" s="118"/>
      <c r="M140" s="118"/>
      <c r="N140" s="118"/>
      <c r="O140" s="118">
        <v>3153</v>
      </c>
      <c r="P140" s="118"/>
      <c r="Q140" s="118"/>
      <c r="R140" s="118"/>
      <c r="S140" s="118"/>
      <c r="T140" s="118"/>
      <c r="U140" s="118"/>
      <c r="V140" s="118"/>
      <c r="W140" s="118">
        <v>1859</v>
      </c>
      <c r="X140" s="119"/>
      <c r="Y140" s="99">
        <f>SUM(C140:X140)</f>
        <v>10840</v>
      </c>
    </row>
    <row r="141" spans="1:25" ht="18" customHeight="1" thickBot="1" thickTop="1">
      <c r="A141" s="47" t="s">
        <v>5</v>
      </c>
      <c r="B141" s="36"/>
      <c r="C141" s="98">
        <f aca="true" t="shared" si="4" ref="C141:H141">SUM(C6:C140)</f>
        <v>1542450</v>
      </c>
      <c r="D141" s="98">
        <f t="shared" si="4"/>
        <v>668062</v>
      </c>
      <c r="E141" s="98">
        <f t="shared" si="4"/>
        <v>14221805</v>
      </c>
      <c r="F141" s="98">
        <f t="shared" si="4"/>
        <v>6007117</v>
      </c>
      <c r="G141" s="98">
        <f t="shared" si="4"/>
        <v>6250719</v>
      </c>
      <c r="H141" s="98">
        <f t="shared" si="4"/>
        <v>6505821</v>
      </c>
      <c r="I141" s="98"/>
      <c r="J141" s="98">
        <f>SUM(J6:J140)</f>
        <v>1693433</v>
      </c>
      <c r="K141" s="98">
        <f>SUM(K6:K140)</f>
        <v>831893</v>
      </c>
      <c r="L141" s="98"/>
      <c r="M141" s="98">
        <f>SUM(M6:M140)</f>
        <v>0</v>
      </c>
      <c r="N141" s="98">
        <f>SUM(N6:N140)</f>
        <v>1731745</v>
      </c>
      <c r="O141" s="98">
        <f aca="true" t="shared" si="5" ref="O141:V141">SUM(O6:O140)</f>
        <v>8525426</v>
      </c>
      <c r="P141" s="98">
        <f t="shared" si="5"/>
        <v>1110731</v>
      </c>
      <c r="Q141" s="98">
        <f t="shared" si="5"/>
        <v>11483181</v>
      </c>
      <c r="R141" s="98"/>
      <c r="S141" s="98">
        <f t="shared" si="5"/>
        <v>686091</v>
      </c>
      <c r="T141" s="98">
        <f t="shared" si="5"/>
        <v>934950</v>
      </c>
      <c r="U141" s="98"/>
      <c r="V141" s="98">
        <f t="shared" si="5"/>
        <v>3138382</v>
      </c>
      <c r="W141" s="98">
        <f>SUM(W6:W140)</f>
        <v>5888118</v>
      </c>
      <c r="X141" s="98">
        <f>SUM(X6:X140)</f>
        <v>2398544</v>
      </c>
      <c r="Y141" s="95">
        <f>SUM(Y6:Y140)</f>
        <v>83897237</v>
      </c>
    </row>
    <row r="142" spans="1:29" ht="21" customHeight="1">
      <c r="A142" s="135" t="s">
        <v>422</v>
      </c>
      <c r="B142" s="135"/>
      <c r="C142" s="135"/>
      <c r="D142" s="135"/>
      <c r="E142" s="135"/>
      <c r="F142" s="135"/>
      <c r="G142" s="135"/>
      <c r="H142" s="135"/>
      <c r="I142" s="135"/>
      <c r="J142" s="135"/>
      <c r="K142" s="135"/>
      <c r="L142" s="135"/>
      <c r="M142" s="135"/>
      <c r="N142" s="135"/>
      <c r="O142" s="135"/>
      <c r="P142" s="135"/>
      <c r="Q142" s="135"/>
      <c r="R142" s="135"/>
      <c r="S142" s="135"/>
      <c r="T142" s="135"/>
      <c r="U142" s="135"/>
      <c r="V142" s="135"/>
      <c r="X142" s="18"/>
      <c r="Y142" s="18"/>
      <c r="Z142" s="18"/>
      <c r="AA142" s="18"/>
      <c r="AB142" s="18"/>
      <c r="AC142" s="18"/>
    </row>
    <row r="143" spans="1:29" ht="11.25">
      <c r="A143" s="100" t="s">
        <v>298</v>
      </c>
      <c r="B143" s="101"/>
      <c r="C143" s="100"/>
      <c r="D143" s="100"/>
      <c r="E143" s="100"/>
      <c r="F143" s="100"/>
      <c r="G143" s="100"/>
      <c r="H143" s="100"/>
      <c r="I143" s="100"/>
      <c r="J143" s="100"/>
      <c r="K143" s="100"/>
      <c r="L143" s="100"/>
      <c r="M143" s="100"/>
      <c r="N143" s="100"/>
      <c r="O143" s="100"/>
      <c r="P143" s="100"/>
      <c r="Q143" s="100"/>
      <c r="R143" s="100"/>
      <c r="S143" s="100"/>
      <c r="T143" s="100"/>
      <c r="U143" s="100"/>
      <c r="V143" s="100"/>
      <c r="W143" s="19"/>
      <c r="X143" s="19"/>
      <c r="Y143" s="19"/>
      <c r="Z143" s="19"/>
      <c r="AA143" s="19"/>
      <c r="AB143" s="19"/>
      <c r="AC143" s="19"/>
    </row>
    <row r="144" spans="1:22" ht="11.25">
      <c r="A144" s="100" t="s">
        <v>51</v>
      </c>
      <c r="B144" s="103"/>
      <c r="C144" s="102"/>
      <c r="D144" s="102"/>
      <c r="E144" s="102"/>
      <c r="F144" s="102"/>
      <c r="G144" s="102"/>
      <c r="H144" s="102"/>
      <c r="I144" s="102"/>
      <c r="J144" s="102"/>
      <c r="K144" s="102"/>
      <c r="L144" s="102"/>
      <c r="M144" s="102"/>
      <c r="N144" s="102"/>
      <c r="O144" s="102"/>
      <c r="P144" s="102"/>
      <c r="Q144" s="102"/>
      <c r="R144" s="102"/>
      <c r="S144" s="102"/>
      <c r="T144" s="102"/>
      <c r="U144" s="102"/>
      <c r="V144" s="102"/>
    </row>
    <row r="145" spans="1:22" ht="11.25">
      <c r="A145" s="135" t="s">
        <v>390</v>
      </c>
      <c r="B145" s="135"/>
      <c r="C145" s="135"/>
      <c r="D145" s="135"/>
      <c r="E145" s="135"/>
      <c r="F145" s="135"/>
      <c r="G145" s="135"/>
      <c r="H145" s="135"/>
      <c r="I145" s="135"/>
      <c r="J145" s="135"/>
      <c r="K145" s="135"/>
      <c r="L145" s="135"/>
      <c r="M145" s="135"/>
      <c r="N145" s="135"/>
      <c r="O145" s="135"/>
      <c r="P145" s="135"/>
      <c r="Q145" s="135"/>
      <c r="R145" s="135"/>
      <c r="S145" s="135"/>
      <c r="T145" s="135"/>
      <c r="U145" s="135"/>
      <c r="V145" s="135"/>
    </row>
    <row r="146" spans="1:22" ht="11.25">
      <c r="A146" s="100" t="s">
        <v>297</v>
      </c>
      <c r="B146" s="101"/>
      <c r="C146" s="100"/>
      <c r="D146" s="100"/>
      <c r="E146" s="100"/>
      <c r="F146" s="100"/>
      <c r="G146" s="100"/>
      <c r="H146" s="100"/>
      <c r="I146" s="100"/>
      <c r="J146" s="100"/>
      <c r="K146" s="100"/>
      <c r="L146" s="100"/>
      <c r="M146" s="100"/>
      <c r="N146" s="100"/>
      <c r="O146" s="100"/>
      <c r="P146" s="100"/>
      <c r="Q146" s="100"/>
      <c r="R146" s="100"/>
      <c r="S146" s="100"/>
      <c r="T146" s="100"/>
      <c r="U146" s="100"/>
      <c r="V146" s="100"/>
    </row>
  </sheetData>
  <sheetProtection password="EA98" sheet="1" formatColumns="0" selectLockedCells="1" autoFilter="0"/>
  <mergeCells count="4">
    <mergeCell ref="W2:Y2"/>
    <mergeCell ref="A1:W1"/>
    <mergeCell ref="A142:V142"/>
    <mergeCell ref="A145:V145"/>
  </mergeCells>
  <printOptions horizontalCentered="1" verticalCentered="1"/>
  <pageMargins left="0.1968503937007874" right="0" top="0.2755905511811024" bottom="0.1968503937007874" header="0.15748031496062992" footer="0.1968503937007874"/>
  <pageSetup horizontalDpi="300" verticalDpi="300" orientation="landscape" paperSize="9" scale="75" r:id="rId2"/>
  <drawing r:id="rId1"/>
</worksheet>
</file>

<file path=xl/worksheets/sheet4.xml><?xml version="1.0" encoding="utf-8"?>
<worksheet xmlns="http://schemas.openxmlformats.org/spreadsheetml/2006/main" xmlns:r="http://schemas.openxmlformats.org/officeDocument/2006/relationships">
  <sheetPr codeName="Foglio21"/>
  <dimension ref="A1:M42"/>
  <sheetViews>
    <sheetView showGridLines="0" tabSelected="1" zoomScalePageLayoutView="0" workbookViewId="0" topLeftCell="A1">
      <pane ySplit="3" topLeftCell="BM4" activePane="bottomLeft" state="frozen"/>
      <selection pane="topLeft" activeCell="A117" sqref="A117:IV119"/>
      <selection pane="bottomLeft" activeCell="C17" sqref="C17"/>
    </sheetView>
  </sheetViews>
  <sheetFormatPr defaultColWidth="9.33203125" defaultRowHeight="10.5"/>
  <cols>
    <col min="1" max="1" width="87.83203125" style="0" customWidth="1"/>
    <col min="2" max="2" width="18" style="0" customWidth="1"/>
    <col min="3" max="3" width="38.66015625" style="0" customWidth="1"/>
  </cols>
  <sheetData>
    <row r="1" spans="1:13" s="3" customFormat="1" ht="87" customHeight="1">
      <c r="A1" s="139" t="str">
        <f>'t1'!A1</f>
        <v>COMPARTO SERVIZIO SANITARIO NAZIONALE - anno 2012</v>
      </c>
      <c r="B1" s="139"/>
      <c r="C1" s="139"/>
      <c r="D1" s="1"/>
      <c r="E1" s="1"/>
      <c r="F1" s="1"/>
      <c r="G1" s="2"/>
      <c r="H1" s="1"/>
      <c r="I1" s="1"/>
      <c r="J1" s="1"/>
      <c r="K1" s="1"/>
      <c r="M1"/>
    </row>
    <row r="2" spans="1:3" ht="30" customHeight="1" thickBot="1">
      <c r="A2" s="4"/>
      <c r="B2" s="165">
        <f>IF(AND(A36="",(C24+C25+C26+C27+C28+C29)&gt;0),"ATTENZIONE!  Inserire nel campo NOTE l'elenco delle Istituzioni ed il relativo importo dei rimborsi",IF(AND(A36&lt;&gt;"",(C24+C25+C26+C27+C28+C29)=0),"ATTENZIONE!  il campo NOTE non deve essere compilato in assenza di rimborsi",""))</f>
      </c>
      <c r="C2" s="165"/>
    </row>
    <row r="3" spans="1:3" ht="21.75" customHeight="1" thickBot="1">
      <c r="A3" s="23" t="s">
        <v>12</v>
      </c>
      <c r="B3" s="69" t="s">
        <v>7</v>
      </c>
      <c r="C3" s="70" t="s">
        <v>8</v>
      </c>
    </row>
    <row r="4" spans="1:3" s="25" customFormat="1" ht="18" customHeight="1" thickTop="1">
      <c r="A4" s="24" t="s">
        <v>25</v>
      </c>
      <c r="B4" s="48" t="s">
        <v>28</v>
      </c>
      <c r="C4" s="54">
        <v>1398000</v>
      </c>
    </row>
    <row r="5" spans="1:3" s="25" customFormat="1" ht="18" customHeight="1">
      <c r="A5" s="29" t="s">
        <v>313</v>
      </c>
      <c r="B5" s="49" t="s">
        <v>40</v>
      </c>
      <c r="C5" s="54">
        <v>2319396</v>
      </c>
    </row>
    <row r="6" spans="1:3" s="25" customFormat="1" ht="18" customHeight="1">
      <c r="A6" s="29" t="s">
        <v>20</v>
      </c>
      <c r="B6" s="46" t="s">
        <v>41</v>
      </c>
      <c r="C6" s="54">
        <v>745589</v>
      </c>
    </row>
    <row r="7" spans="1:3" s="25" customFormat="1" ht="18" customHeight="1">
      <c r="A7" s="29" t="s">
        <v>24</v>
      </c>
      <c r="B7" s="50" t="s">
        <v>42</v>
      </c>
      <c r="C7" s="54">
        <v>1147027</v>
      </c>
    </row>
    <row r="8" spans="1:3" s="25" customFormat="1" ht="18" customHeight="1">
      <c r="A8" s="30" t="s">
        <v>23</v>
      </c>
      <c r="B8" s="46" t="s">
        <v>43</v>
      </c>
      <c r="C8" s="54"/>
    </row>
    <row r="9" spans="1:3" s="25" customFormat="1" ht="18" customHeight="1">
      <c r="A9" s="43" t="s">
        <v>22</v>
      </c>
      <c r="B9" s="50" t="s">
        <v>44</v>
      </c>
      <c r="C9" s="54">
        <v>9312</v>
      </c>
    </row>
    <row r="10" spans="1:3" s="25" customFormat="1" ht="18" customHeight="1">
      <c r="A10" s="51" t="s">
        <v>314</v>
      </c>
      <c r="B10" s="46" t="s">
        <v>32</v>
      </c>
      <c r="C10" s="54">
        <v>94540</v>
      </c>
    </row>
    <row r="11" spans="1:3" s="25" customFormat="1" ht="18" customHeight="1">
      <c r="A11" s="30" t="s">
        <v>45</v>
      </c>
      <c r="B11" s="45" t="s">
        <v>46</v>
      </c>
      <c r="C11" s="54">
        <v>6309779</v>
      </c>
    </row>
    <row r="12" spans="1:3" s="25" customFormat="1" ht="18" customHeight="1">
      <c r="A12" s="30" t="s">
        <v>53</v>
      </c>
      <c r="B12" s="45" t="s">
        <v>48</v>
      </c>
      <c r="C12" s="54">
        <v>467768</v>
      </c>
    </row>
    <row r="13" spans="1:3" s="25" customFormat="1" ht="18" customHeight="1">
      <c r="A13" s="30" t="s">
        <v>315</v>
      </c>
      <c r="B13" s="46" t="s">
        <v>52</v>
      </c>
      <c r="C13" s="54">
        <v>4817542</v>
      </c>
    </row>
    <row r="14" spans="1:3" s="25" customFormat="1" ht="18" customHeight="1">
      <c r="A14" s="30" t="s">
        <v>301</v>
      </c>
      <c r="B14" s="46" t="s">
        <v>300</v>
      </c>
      <c r="C14" s="54">
        <v>896678</v>
      </c>
    </row>
    <row r="15" spans="1:3" s="25" customFormat="1" ht="18" customHeight="1">
      <c r="A15" s="43" t="s">
        <v>10</v>
      </c>
      <c r="B15" s="46" t="s">
        <v>47</v>
      </c>
      <c r="C15" s="54">
        <v>3102767</v>
      </c>
    </row>
    <row r="16" spans="1:3" s="25" customFormat="1" ht="18" customHeight="1">
      <c r="A16" s="51" t="s">
        <v>316</v>
      </c>
      <c r="B16" s="49" t="s">
        <v>29</v>
      </c>
      <c r="C16" s="54">
        <v>2749540</v>
      </c>
    </row>
    <row r="17" spans="1:3" s="25" customFormat="1" ht="18" customHeight="1">
      <c r="A17" s="31" t="s">
        <v>317</v>
      </c>
      <c r="B17" s="46" t="s">
        <v>30</v>
      </c>
      <c r="C17" s="54"/>
    </row>
    <row r="18" spans="1:3" s="28" customFormat="1" ht="18" customHeight="1">
      <c r="A18" s="27" t="s">
        <v>21</v>
      </c>
      <c r="B18" s="45" t="s">
        <v>39</v>
      </c>
      <c r="C18" s="54">
        <v>759997</v>
      </c>
    </row>
    <row r="19" spans="1:3" s="3" customFormat="1" ht="18" customHeight="1">
      <c r="A19" s="24" t="s">
        <v>318</v>
      </c>
      <c r="B19" s="46" t="s">
        <v>35</v>
      </c>
      <c r="C19" s="54">
        <v>88220000</v>
      </c>
    </row>
    <row r="20" spans="1:3" s="28" customFormat="1" ht="18" customHeight="1">
      <c r="A20" s="24" t="s">
        <v>319</v>
      </c>
      <c r="B20" s="50" t="s">
        <v>36</v>
      </c>
      <c r="C20" s="54"/>
    </row>
    <row r="21" spans="1:3" s="28" customFormat="1" ht="18" customHeight="1">
      <c r="A21" s="24" t="s">
        <v>9</v>
      </c>
      <c r="B21" s="46" t="s">
        <v>37</v>
      </c>
      <c r="C21" s="54">
        <v>26298542</v>
      </c>
    </row>
    <row r="22" spans="1:3" s="28" customFormat="1" ht="18" customHeight="1">
      <c r="A22" s="24" t="s">
        <v>320</v>
      </c>
      <c r="B22" s="50" t="s">
        <v>31</v>
      </c>
      <c r="C22" s="54">
        <v>2086660</v>
      </c>
    </row>
    <row r="23" spans="1:3" s="28" customFormat="1" ht="18" customHeight="1">
      <c r="A23" s="52" t="s">
        <v>321</v>
      </c>
      <c r="B23" s="46" t="s">
        <v>33</v>
      </c>
      <c r="C23" s="54"/>
    </row>
    <row r="24" spans="1:3" s="28" customFormat="1" ht="18" customHeight="1">
      <c r="A24" s="111" t="s">
        <v>361</v>
      </c>
      <c r="B24" s="45" t="s">
        <v>34</v>
      </c>
      <c r="C24" s="54">
        <v>435961</v>
      </c>
    </row>
    <row r="25" spans="1:3" s="28" customFormat="1" ht="18" customHeight="1">
      <c r="A25" s="53" t="s">
        <v>362</v>
      </c>
      <c r="B25" s="45" t="s">
        <v>359</v>
      </c>
      <c r="C25" s="54"/>
    </row>
    <row r="26" spans="1:3" s="28" customFormat="1" ht="18" customHeight="1">
      <c r="A26" s="111" t="s">
        <v>309</v>
      </c>
      <c r="B26" s="45" t="s">
        <v>308</v>
      </c>
      <c r="C26" s="54">
        <v>2027006</v>
      </c>
    </row>
    <row r="27" spans="1:3" s="28" customFormat="1" ht="18" customHeight="1">
      <c r="A27" s="111" t="s">
        <v>363</v>
      </c>
      <c r="B27" s="45" t="s">
        <v>351</v>
      </c>
      <c r="C27" s="54">
        <v>216896</v>
      </c>
    </row>
    <row r="28" spans="1:3" s="28" customFormat="1" ht="18" customHeight="1">
      <c r="A28" s="112" t="s">
        <v>364</v>
      </c>
      <c r="B28" s="45" t="s">
        <v>38</v>
      </c>
      <c r="C28" s="54">
        <v>3933791</v>
      </c>
    </row>
    <row r="29" spans="1:3" s="28" customFormat="1" ht="18" customHeight="1">
      <c r="A29" s="53" t="s">
        <v>365</v>
      </c>
      <c r="B29" s="45" t="s">
        <v>360</v>
      </c>
      <c r="C29" s="54">
        <v>567694</v>
      </c>
    </row>
    <row r="30" spans="1:3" s="28" customFormat="1" ht="18" customHeight="1">
      <c r="A30" s="53" t="s">
        <v>418</v>
      </c>
      <c r="B30" s="45" t="s">
        <v>419</v>
      </c>
      <c r="C30" s="54"/>
    </row>
    <row r="31" spans="1:3" s="28" customFormat="1" ht="18" customHeight="1">
      <c r="A31" s="53" t="s">
        <v>398</v>
      </c>
      <c r="B31" s="45" t="s">
        <v>408</v>
      </c>
      <c r="C31" s="54">
        <v>1419541</v>
      </c>
    </row>
    <row r="32" spans="1:3" s="28" customFormat="1" ht="18" customHeight="1">
      <c r="A32" s="53" t="s">
        <v>399</v>
      </c>
      <c r="B32" s="45" t="s">
        <v>409</v>
      </c>
      <c r="C32" s="54">
        <v>29433</v>
      </c>
    </row>
    <row r="33" spans="1:3" s="28" customFormat="1" ht="18" customHeight="1" thickBot="1">
      <c r="A33" s="26" t="s">
        <v>412</v>
      </c>
      <c r="B33" s="107" t="s">
        <v>410</v>
      </c>
      <c r="C33" s="54">
        <v>1166672</v>
      </c>
    </row>
    <row r="34" spans="1:3" s="28" customFormat="1" ht="13.5" thickBot="1">
      <c r="A34" s="105"/>
      <c r="B34" s="106"/>
      <c r="C34" s="108"/>
    </row>
    <row r="35" spans="1:3" s="28" customFormat="1" ht="15" customHeight="1">
      <c r="A35" s="162" t="s">
        <v>386</v>
      </c>
      <c r="B35" s="163"/>
      <c r="C35" s="164"/>
    </row>
    <row r="36" spans="1:7" s="28" customFormat="1" ht="94.5" customHeight="1" thickBot="1">
      <c r="A36" s="156" t="s">
        <v>17</v>
      </c>
      <c r="B36" s="157"/>
      <c r="C36" s="158"/>
      <c r="D36" s="159">
        <f>IF(AND(A36="",(C29+C30)&gt;0),"ATTENZIONE!  Inserire nel campo NOTE l'elenco delle Istituzioni ed il relativo importo dei rimborsi EFFETTUATI!",IF(AND(A36&lt;&gt;"",(C29+C30)=0),"ATTENZIONE!  il campo NOTE non deve essere compilato in assenza di rimborsi",""))</f>
      </c>
      <c r="E36" s="160"/>
      <c r="F36" s="160"/>
      <c r="G36" s="160"/>
    </row>
    <row r="37" spans="1:3" s="28" customFormat="1" ht="15" customHeight="1" thickBot="1">
      <c r="A37" s="161" t="str">
        <f>IF(LEN(A39)&gt;500,"IL NUMERO MASSIMO DI CARATTERI CONSENTITI NEL CAMPO NOTE SOTTOSTANTE E' DI 500","")</f>
        <v>IL NUMERO MASSIMO DI CARATTERI CONSENTITI NEL CAMPO NOTE SOTTOSTANTE E' DI 500</v>
      </c>
      <c r="B37" s="161"/>
      <c r="C37" s="161"/>
    </row>
    <row r="38" spans="1:3" s="28" customFormat="1" ht="15" customHeight="1">
      <c r="A38" s="162" t="s">
        <v>387</v>
      </c>
      <c r="B38" s="163"/>
      <c r="C38" s="164"/>
    </row>
    <row r="39" spans="1:7" s="28" customFormat="1" ht="94.5" customHeight="1" thickBot="1">
      <c r="A39" s="156" t="s">
        <v>16</v>
      </c>
      <c r="B39" s="157"/>
      <c r="C39" s="158"/>
      <c r="D39" s="159">
        <f>IF(AND(A39="",(C31+C32+C33)&gt;0),"ATTENZIONE!  Inserire nel campo NOTE l'elenco delle Istituzioni ed il relativo importo dei rimborsi RICEVUTI!",IF(AND(A39&lt;&gt;"",(C31+C32+C33)=0),"ATTENZIONE!  il campo NOTE non deve essere compilato in assenza di rimborsi",""))</f>
      </c>
      <c r="E39" s="160"/>
      <c r="F39" s="160"/>
      <c r="G39" s="160"/>
    </row>
    <row r="40" spans="1:2" s="28" customFormat="1" ht="23.25" customHeight="1">
      <c r="A40" s="3" t="s">
        <v>366</v>
      </c>
      <c r="B40"/>
    </row>
    <row r="41" spans="1:3" ht="25.5" customHeight="1">
      <c r="A41" s="155" t="s">
        <v>389</v>
      </c>
      <c r="B41" s="155"/>
      <c r="C41" s="155"/>
    </row>
    <row r="42" spans="1:3" ht="25.5" customHeight="1">
      <c r="A42" s="155" t="s">
        <v>388</v>
      </c>
      <c r="B42" s="155"/>
      <c r="C42" s="155"/>
    </row>
  </sheetData>
  <sheetProtection password="EA98" sheet="1" formatColumns="0" selectLockedCells="1" autoFilter="0"/>
  <mergeCells count="11">
    <mergeCell ref="A1:C1"/>
    <mergeCell ref="D36:G36"/>
    <mergeCell ref="A37:C37"/>
    <mergeCell ref="A38:C38"/>
    <mergeCell ref="B2:C2"/>
    <mergeCell ref="A35:C35"/>
    <mergeCell ref="A36:C36"/>
    <mergeCell ref="A41:C41"/>
    <mergeCell ref="A39:C39"/>
    <mergeCell ref="D39:G39"/>
    <mergeCell ref="A42:C42"/>
  </mergeCells>
  <dataValidations count="1">
    <dataValidation type="textLength" allowBlank="1" showInputMessage="1" showErrorMessage="1" errorTitle="ATTENZIONE ! ! ! " error="E' stato superato il limite di 1000 caratteri" sqref="A36:C36 A39:C39">
      <formula1>0</formula1>
      <formula2>1000</formula2>
    </dataValidation>
  </dataValidations>
  <printOptions horizontalCentered="1" verticalCentered="1"/>
  <pageMargins left="0" right="0" top="0.1968503937007874" bottom="0.15748031496062992" header="0.1968503937007874" footer="0.1968503937007874"/>
  <pageSetup horizontalDpi="300" verticalDpi="3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 G. O. P. DIV.  VI</dc:creator>
  <cp:keywords/>
  <dc:description/>
  <cp:lastModifiedBy>pollino</cp:lastModifiedBy>
  <cp:lastPrinted>2013-09-16T08:16:17Z</cp:lastPrinted>
  <dcterms:created xsi:type="dcterms:W3CDTF">1998-10-29T14:18:41Z</dcterms:created>
  <dcterms:modified xsi:type="dcterms:W3CDTF">2013-12-09T09:55:49Z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