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Questa_cartella_di_lavoro" defaultThemeVersion="124226"/>
  <bookViews>
    <workbookView xWindow="0" yWindow="0" windowWidth="19440" windowHeight="9525"/>
  </bookViews>
  <sheets>
    <sheet name="ANALISI" sheetId="1" r:id="rId1"/>
    <sheet name="MO" sheetId="6" state="hidden" r:id="rId2"/>
  </sheets>
  <definedNames>
    <definedName name="_xlnm._FilterDatabase" localSheetId="0" hidden="1">ANALISI!$A$1:$A$395</definedName>
    <definedName name="_xlnm.Print_Area" localSheetId="0">ANALISI!$A$1:$AG$62</definedName>
    <definedName name="OLE_LINK1" localSheetId="0">ANALISI!#REF!</definedName>
    <definedName name="_xlnm.Print_Titles" localSheetId="0">ANALISI!$B:$C,ANALISI!$1:$2</definedName>
  </definedNames>
  <calcPr calcId="144525"/>
</workbook>
</file>

<file path=xl/calcChain.xml><?xml version="1.0" encoding="utf-8"?>
<calcChain xmlns="http://schemas.openxmlformats.org/spreadsheetml/2006/main">
  <c r="A40" i="1" l="1"/>
  <c r="K6" i="1"/>
  <c r="W6" i="1" s="1"/>
  <c r="M6" i="1"/>
  <c r="Q6" i="1" s="1"/>
  <c r="Y6" i="1"/>
  <c r="K7" i="1"/>
  <c r="W7" i="1" s="1"/>
  <c r="M7" i="1"/>
  <c r="Q7" i="1" s="1"/>
  <c r="Y7" i="1"/>
  <c r="K8" i="1"/>
  <c r="W8" i="1" s="1"/>
  <c r="M8" i="1"/>
  <c r="Q8" i="1" s="1"/>
  <c r="Y8" i="1"/>
  <c r="K9" i="1"/>
  <c r="W9" i="1" s="1"/>
  <c r="M9" i="1"/>
  <c r="Q9" i="1" s="1"/>
  <c r="Y9" i="1"/>
  <c r="K10" i="1"/>
  <c r="W10" i="1" s="1"/>
  <c r="M10" i="1"/>
  <c r="Q10" i="1" s="1"/>
  <c r="Y10" i="1"/>
  <c r="K11" i="1"/>
  <c r="W11" i="1" s="1"/>
  <c r="M11" i="1"/>
  <c r="Q11" i="1" s="1"/>
  <c r="Y11" i="1"/>
  <c r="K12" i="1"/>
  <c r="W12" i="1" s="1"/>
  <c r="M12" i="1"/>
  <c r="Q12" i="1" s="1"/>
  <c r="Y12" i="1"/>
  <c r="K13" i="1"/>
  <c r="W13" i="1" s="1"/>
  <c r="M13" i="1"/>
  <c r="Q13" i="1" s="1"/>
  <c r="Y13" i="1"/>
  <c r="K14" i="1"/>
  <c r="W14" i="1" s="1"/>
  <c r="M14" i="1"/>
  <c r="Q14" i="1" s="1"/>
  <c r="Y14" i="1"/>
  <c r="K15" i="1"/>
  <c r="W15" i="1" s="1"/>
  <c r="M15" i="1"/>
  <c r="Q15" i="1" s="1"/>
  <c r="Y15" i="1"/>
  <c r="K16" i="1"/>
  <c r="W16" i="1" s="1"/>
  <c r="M16" i="1"/>
  <c r="Q16" i="1" s="1"/>
  <c r="Y16" i="1"/>
  <c r="AD6" i="1"/>
  <c r="AE6" i="1"/>
  <c r="AF6" i="1"/>
  <c r="AG6" i="1"/>
  <c r="AD7" i="1"/>
  <c r="AE7" i="1"/>
  <c r="AF7" i="1"/>
  <c r="AG7" i="1"/>
  <c r="AD8" i="1"/>
  <c r="AE8" i="1"/>
  <c r="AF8" i="1"/>
  <c r="AG8" i="1"/>
  <c r="AD9" i="1"/>
  <c r="AE9" i="1"/>
  <c r="AF9" i="1"/>
  <c r="AG9" i="1"/>
  <c r="AD10" i="1"/>
  <c r="AE10" i="1"/>
  <c r="AF10" i="1"/>
  <c r="AG10" i="1"/>
  <c r="AD11" i="1"/>
  <c r="AE11" i="1"/>
  <c r="AF11" i="1"/>
  <c r="AG11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AD18" i="1"/>
  <c r="AE18" i="1"/>
  <c r="AF18" i="1"/>
  <c r="AG18" i="1"/>
  <c r="AD19" i="1"/>
  <c r="AE19" i="1"/>
  <c r="AF19" i="1"/>
  <c r="AG19" i="1"/>
  <c r="AD20" i="1"/>
  <c r="AE20" i="1"/>
  <c r="AF20" i="1"/>
  <c r="AG20" i="1"/>
  <c r="AD21" i="1"/>
  <c r="AE21" i="1"/>
  <c r="AF21" i="1"/>
  <c r="AG21" i="1"/>
  <c r="AD22" i="1"/>
  <c r="AE22" i="1"/>
  <c r="AF22" i="1"/>
  <c r="AG22" i="1"/>
  <c r="AD23" i="1"/>
  <c r="AE23" i="1"/>
  <c r="AF23" i="1"/>
  <c r="AG23" i="1"/>
  <c r="AD24" i="1"/>
  <c r="AE24" i="1"/>
  <c r="AF24" i="1"/>
  <c r="AG24" i="1"/>
  <c r="AD25" i="1"/>
  <c r="AE25" i="1"/>
  <c r="AF25" i="1"/>
  <c r="AG25" i="1"/>
  <c r="AD26" i="1"/>
  <c r="AE26" i="1"/>
  <c r="AF26" i="1"/>
  <c r="AG26" i="1"/>
  <c r="AD28" i="1"/>
  <c r="AE28" i="1"/>
  <c r="AF28" i="1"/>
  <c r="AG28" i="1"/>
  <c r="AD29" i="1"/>
  <c r="AE29" i="1"/>
  <c r="AF29" i="1"/>
  <c r="AG29" i="1"/>
  <c r="AD30" i="1"/>
  <c r="AE30" i="1"/>
  <c r="AF30" i="1"/>
  <c r="AG30" i="1"/>
  <c r="AD31" i="1"/>
  <c r="AE31" i="1"/>
  <c r="AF31" i="1"/>
  <c r="AG31" i="1"/>
  <c r="AD32" i="1"/>
  <c r="AE32" i="1"/>
  <c r="AF32" i="1"/>
  <c r="AG32" i="1"/>
  <c r="AD33" i="1"/>
  <c r="AE33" i="1"/>
  <c r="AF33" i="1"/>
  <c r="AG33" i="1"/>
  <c r="AD34" i="1"/>
  <c r="AE34" i="1"/>
  <c r="AF34" i="1"/>
  <c r="AG34" i="1"/>
  <c r="AD35" i="1"/>
  <c r="AE35" i="1"/>
  <c r="AF35" i="1"/>
  <c r="AG35" i="1"/>
  <c r="AD36" i="1"/>
  <c r="AE36" i="1"/>
  <c r="AF36" i="1"/>
  <c r="AG36" i="1"/>
  <c r="AD37" i="1"/>
  <c r="AE37" i="1"/>
  <c r="AF37" i="1"/>
  <c r="AG37" i="1"/>
  <c r="AD38" i="1"/>
  <c r="AE38" i="1"/>
  <c r="AF38" i="1"/>
  <c r="AG38" i="1"/>
  <c r="AD40" i="1"/>
  <c r="AE40" i="1"/>
  <c r="AF40" i="1"/>
  <c r="AG40" i="1"/>
  <c r="AD41" i="1"/>
  <c r="AE41" i="1"/>
  <c r="AF41" i="1"/>
  <c r="AG41" i="1"/>
  <c r="AD42" i="1"/>
  <c r="AE42" i="1"/>
  <c r="AF42" i="1"/>
  <c r="AG42" i="1"/>
  <c r="AD43" i="1"/>
  <c r="AE43" i="1"/>
  <c r="AF43" i="1"/>
  <c r="AG43" i="1"/>
  <c r="AD44" i="1"/>
  <c r="AE44" i="1"/>
  <c r="AF44" i="1"/>
  <c r="AG44" i="1"/>
  <c r="AD45" i="1"/>
  <c r="AE45" i="1"/>
  <c r="AF45" i="1"/>
  <c r="AG45" i="1"/>
  <c r="AD46" i="1"/>
  <c r="AE46" i="1"/>
  <c r="AF46" i="1"/>
  <c r="AG46" i="1"/>
  <c r="AD47" i="1"/>
  <c r="AE47" i="1"/>
  <c r="AF47" i="1"/>
  <c r="AG47" i="1"/>
  <c r="AD48" i="1"/>
  <c r="AE48" i="1"/>
  <c r="AF48" i="1"/>
  <c r="AG48" i="1"/>
  <c r="AD49" i="1"/>
  <c r="AE49" i="1"/>
  <c r="AF49" i="1"/>
  <c r="AG49" i="1"/>
  <c r="AD51" i="1"/>
  <c r="AE51" i="1"/>
  <c r="AF51" i="1"/>
  <c r="AG51" i="1"/>
  <c r="AD52" i="1"/>
  <c r="AE52" i="1"/>
  <c r="AF52" i="1"/>
  <c r="AG52" i="1"/>
  <c r="AD53" i="1"/>
  <c r="AE53" i="1"/>
  <c r="AF53" i="1"/>
  <c r="AG53" i="1"/>
  <c r="AD54" i="1"/>
  <c r="AE54" i="1"/>
  <c r="AF54" i="1"/>
  <c r="AG54" i="1"/>
  <c r="AD55" i="1"/>
  <c r="AE55" i="1"/>
  <c r="AF55" i="1"/>
  <c r="AG55" i="1"/>
  <c r="AD56" i="1"/>
  <c r="AE56" i="1"/>
  <c r="AF56" i="1"/>
  <c r="AG56" i="1"/>
  <c r="AD57" i="1"/>
  <c r="AE57" i="1"/>
  <c r="AF57" i="1"/>
  <c r="AG57" i="1"/>
  <c r="AD58" i="1"/>
  <c r="AE58" i="1"/>
  <c r="AF58" i="1"/>
  <c r="AG58" i="1"/>
  <c r="AD59" i="1"/>
  <c r="AE59" i="1"/>
  <c r="AF59" i="1"/>
  <c r="AG59" i="1"/>
  <c r="AD60" i="1"/>
  <c r="AE60" i="1"/>
  <c r="AF60" i="1"/>
  <c r="AG60" i="1"/>
  <c r="AG5" i="1"/>
  <c r="AF5" i="1"/>
  <c r="AE5" i="1"/>
  <c r="AD5" i="1"/>
  <c r="K5" i="1"/>
  <c r="W5" i="1" s="1"/>
  <c r="M5" i="1"/>
  <c r="Q5" i="1" s="1"/>
  <c r="Y5" i="1"/>
  <c r="K41" i="1"/>
  <c r="W41" i="1" s="1"/>
  <c r="M41" i="1"/>
  <c r="X41" i="1" s="1"/>
  <c r="Y41" i="1"/>
  <c r="K42" i="1"/>
  <c r="W42" i="1" s="1"/>
  <c r="M42" i="1"/>
  <c r="Y42" i="1"/>
  <c r="K43" i="1"/>
  <c r="W43" i="1" s="1"/>
  <c r="M43" i="1"/>
  <c r="X43" i="1" s="1"/>
  <c r="Y43" i="1"/>
  <c r="K44" i="1"/>
  <c r="W44" i="1" s="1"/>
  <c r="M44" i="1"/>
  <c r="X44" i="1" s="1"/>
  <c r="Y44" i="1"/>
  <c r="K45" i="1"/>
  <c r="W45" i="1" s="1"/>
  <c r="M45" i="1"/>
  <c r="X45" i="1" s="1"/>
  <c r="Y45" i="1"/>
  <c r="K46" i="1"/>
  <c r="W46" i="1" s="1"/>
  <c r="M46" i="1"/>
  <c r="Y46" i="1"/>
  <c r="K47" i="1"/>
  <c r="W47" i="1" s="1"/>
  <c r="M47" i="1"/>
  <c r="X47" i="1" s="1"/>
  <c r="Y47" i="1"/>
  <c r="K48" i="1"/>
  <c r="W48" i="1" s="1"/>
  <c r="M48" i="1"/>
  <c r="X48" i="1" s="1"/>
  <c r="Y48" i="1"/>
  <c r="K49" i="1"/>
  <c r="W49" i="1" s="1"/>
  <c r="M49" i="1"/>
  <c r="X49" i="1" s="1"/>
  <c r="Y49" i="1"/>
  <c r="K51" i="1"/>
  <c r="W51" i="1" s="1"/>
  <c r="M51" i="1"/>
  <c r="X51" i="1" s="1"/>
  <c r="Y51" i="1"/>
  <c r="K52" i="1"/>
  <c r="W52" i="1" s="1"/>
  <c r="M52" i="1"/>
  <c r="X52" i="1" s="1"/>
  <c r="Y52" i="1"/>
  <c r="K53" i="1"/>
  <c r="W53" i="1" s="1"/>
  <c r="M53" i="1"/>
  <c r="X53" i="1" s="1"/>
  <c r="Y53" i="1"/>
  <c r="K54" i="1"/>
  <c r="W54" i="1" s="1"/>
  <c r="M54" i="1"/>
  <c r="Y54" i="1"/>
  <c r="K55" i="1"/>
  <c r="W55" i="1" s="1"/>
  <c r="M55" i="1"/>
  <c r="X55" i="1" s="1"/>
  <c r="Y55" i="1"/>
  <c r="K56" i="1"/>
  <c r="W56" i="1" s="1"/>
  <c r="M56" i="1"/>
  <c r="Y56" i="1"/>
  <c r="K57" i="1"/>
  <c r="W57" i="1" s="1"/>
  <c r="M57" i="1"/>
  <c r="X57" i="1" s="1"/>
  <c r="Y57" i="1"/>
  <c r="K58" i="1"/>
  <c r="W58" i="1" s="1"/>
  <c r="M58" i="1"/>
  <c r="Y58" i="1"/>
  <c r="K59" i="1"/>
  <c r="W59" i="1" s="1"/>
  <c r="M59" i="1"/>
  <c r="X59" i="1" s="1"/>
  <c r="Y59" i="1"/>
  <c r="K60" i="1"/>
  <c r="W60" i="1" s="1"/>
  <c r="M60" i="1"/>
  <c r="Y60" i="1"/>
  <c r="Y40" i="1"/>
  <c r="M40" i="1"/>
  <c r="X40" i="1" s="1"/>
  <c r="K40" i="1"/>
  <c r="W40" i="1" s="1"/>
  <c r="K29" i="1"/>
  <c r="W29" i="1" s="1"/>
  <c r="M29" i="1"/>
  <c r="Y29" i="1"/>
  <c r="K30" i="1"/>
  <c r="W30" i="1" s="1"/>
  <c r="M30" i="1"/>
  <c r="X30" i="1" s="1"/>
  <c r="Y30" i="1"/>
  <c r="K31" i="1"/>
  <c r="W31" i="1" s="1"/>
  <c r="M31" i="1"/>
  <c r="X31" i="1" s="1"/>
  <c r="Y31" i="1"/>
  <c r="K32" i="1"/>
  <c r="W32" i="1" s="1"/>
  <c r="M32" i="1"/>
  <c r="X32" i="1" s="1"/>
  <c r="Y32" i="1"/>
  <c r="K33" i="1"/>
  <c r="W33" i="1" s="1"/>
  <c r="M33" i="1"/>
  <c r="Y33" i="1"/>
  <c r="K34" i="1"/>
  <c r="W34" i="1" s="1"/>
  <c r="M34" i="1"/>
  <c r="X34" i="1" s="1"/>
  <c r="Y34" i="1"/>
  <c r="K35" i="1"/>
  <c r="W35" i="1" s="1"/>
  <c r="M35" i="1"/>
  <c r="X35" i="1" s="1"/>
  <c r="Y35" i="1"/>
  <c r="K36" i="1"/>
  <c r="W36" i="1" s="1"/>
  <c r="M36" i="1"/>
  <c r="Y36" i="1"/>
  <c r="K37" i="1"/>
  <c r="W37" i="1" s="1"/>
  <c r="M37" i="1"/>
  <c r="Y37" i="1"/>
  <c r="K38" i="1"/>
  <c r="W38" i="1" s="1"/>
  <c r="M38" i="1"/>
  <c r="X38" i="1" s="1"/>
  <c r="Y38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Q32" i="1" l="1"/>
  <c r="S32" i="1" s="1"/>
  <c r="Z32" i="1" s="1"/>
  <c r="Q51" i="1"/>
  <c r="S51" i="1" s="1"/>
  <c r="A19" i="1"/>
  <c r="A20" i="1" s="1"/>
  <c r="A21" i="1" s="1"/>
  <c r="A22" i="1" s="1"/>
  <c r="A23" i="1" s="1"/>
  <c r="A24" i="1" s="1"/>
  <c r="A25" i="1" s="1"/>
  <c r="A26" i="1" s="1"/>
  <c r="Q30" i="1"/>
  <c r="S30" i="1" s="1"/>
  <c r="Z30" i="1" s="1"/>
  <c r="Q40" i="1"/>
  <c r="S40" i="1" s="1"/>
  <c r="Z40" i="1" s="1"/>
  <c r="Q34" i="1"/>
  <c r="S34" i="1" s="1"/>
  <c r="Z34" i="1" s="1"/>
  <c r="Q49" i="1"/>
  <c r="S49" i="1" s="1"/>
  <c r="Z49" i="1" s="1"/>
  <c r="Q47" i="1"/>
  <c r="S47" i="1" s="1"/>
  <c r="Z47" i="1" s="1"/>
  <c r="Q45" i="1"/>
  <c r="S45" i="1" s="1"/>
  <c r="Z45" i="1" s="1"/>
  <c r="Q43" i="1"/>
  <c r="S43" i="1" s="1"/>
  <c r="Z43" i="1" s="1"/>
  <c r="Q41" i="1"/>
  <c r="S41" i="1" s="1"/>
  <c r="Z41" i="1" s="1"/>
  <c r="AG62" i="1"/>
  <c r="AE62" i="1"/>
  <c r="AD62" i="1"/>
  <c r="Q60" i="1"/>
  <c r="S60" i="1" s="1"/>
  <c r="X60" i="1"/>
  <c r="X56" i="1"/>
  <c r="Q56" i="1"/>
  <c r="S56" i="1" s="1"/>
  <c r="Z56" i="1" s="1"/>
  <c r="Q52" i="1"/>
  <c r="S52" i="1" s="1"/>
  <c r="Z52" i="1" s="1"/>
  <c r="X36" i="1"/>
  <c r="Q36" i="1"/>
  <c r="S36" i="1" s="1"/>
  <c r="Z36" i="1" s="1"/>
  <c r="X29" i="1"/>
  <c r="Q29" i="1"/>
  <c r="S29" i="1" s="1"/>
  <c r="Z29" i="1" s="1"/>
  <c r="Q38" i="1"/>
  <c r="S38" i="1" s="1"/>
  <c r="Z38" i="1" s="1"/>
  <c r="X58" i="1"/>
  <c r="Q58" i="1"/>
  <c r="S58" i="1" s="1"/>
  <c r="Z58" i="1" s="1"/>
  <c r="X54" i="1"/>
  <c r="Q54" i="1"/>
  <c r="S54" i="1" s="1"/>
  <c r="Z54" i="1" s="1"/>
  <c r="S15" i="1"/>
  <c r="Z15" i="1" s="1"/>
  <c r="S11" i="1"/>
  <c r="Z11" i="1" s="1"/>
  <c r="S7" i="1"/>
  <c r="Z7" i="1" s="1"/>
  <c r="S6" i="1"/>
  <c r="Z6" i="1" s="1"/>
  <c r="S16" i="1"/>
  <c r="Z16" i="1" s="1"/>
  <c r="S12" i="1"/>
  <c r="Z12" i="1" s="1"/>
  <c r="S8" i="1"/>
  <c r="Z8" i="1" s="1"/>
  <c r="S13" i="1"/>
  <c r="Z13" i="1" s="1"/>
  <c r="S9" i="1"/>
  <c r="Z9" i="1" s="1"/>
  <c r="S14" i="1"/>
  <c r="Z14" i="1" s="1"/>
  <c r="S10" i="1"/>
  <c r="Z10" i="1" s="1"/>
  <c r="X16" i="1"/>
  <c r="X15" i="1"/>
  <c r="X14" i="1"/>
  <c r="X13" i="1"/>
  <c r="X12" i="1"/>
  <c r="X11" i="1"/>
  <c r="X10" i="1"/>
  <c r="X9" i="1"/>
  <c r="X8" i="1"/>
  <c r="X7" i="1"/>
  <c r="X6" i="1"/>
  <c r="S5" i="1"/>
  <c r="Z5" i="1" s="1"/>
  <c r="X5" i="1"/>
  <c r="Q57" i="1"/>
  <c r="Q53" i="1"/>
  <c r="Q59" i="1"/>
  <c r="Q55" i="1"/>
  <c r="X46" i="1"/>
  <c r="Q46" i="1"/>
  <c r="X42" i="1"/>
  <c r="Q42" i="1"/>
  <c r="Q48" i="1"/>
  <c r="Q44" i="1"/>
  <c r="X37" i="1"/>
  <c r="Q37" i="1"/>
  <c r="X33" i="1"/>
  <c r="Q33" i="1"/>
  <c r="Q35" i="1"/>
  <c r="Q31" i="1"/>
  <c r="T30" i="1"/>
  <c r="K18" i="1"/>
  <c r="W18" i="1" s="1"/>
  <c r="M18" i="1"/>
  <c r="X18" i="1" s="1"/>
  <c r="Y18" i="1"/>
  <c r="K19" i="1"/>
  <c r="W19" i="1" s="1"/>
  <c r="M19" i="1"/>
  <c r="X19" i="1" s="1"/>
  <c r="Y19" i="1"/>
  <c r="K20" i="1"/>
  <c r="W20" i="1" s="1"/>
  <c r="M20" i="1"/>
  <c r="X20" i="1" s="1"/>
  <c r="Y20" i="1"/>
  <c r="K21" i="1"/>
  <c r="W21" i="1" s="1"/>
  <c r="M21" i="1"/>
  <c r="X21" i="1" s="1"/>
  <c r="Y21" i="1"/>
  <c r="K22" i="1"/>
  <c r="W22" i="1" s="1"/>
  <c r="M22" i="1"/>
  <c r="X22" i="1" s="1"/>
  <c r="Y22" i="1"/>
  <c r="K23" i="1"/>
  <c r="W23" i="1" s="1"/>
  <c r="M23" i="1"/>
  <c r="X23" i="1" s="1"/>
  <c r="Y23" i="1"/>
  <c r="K24" i="1"/>
  <c r="W24" i="1" s="1"/>
  <c r="M24" i="1"/>
  <c r="X24" i="1" s="1"/>
  <c r="Y24" i="1"/>
  <c r="K25" i="1"/>
  <c r="W25" i="1" s="1"/>
  <c r="M25" i="1"/>
  <c r="Q25" i="1" s="1"/>
  <c r="Y25" i="1"/>
  <c r="K26" i="1"/>
  <c r="W26" i="1" s="1"/>
  <c r="M26" i="1"/>
  <c r="Q26" i="1" s="1"/>
  <c r="Y26" i="1"/>
  <c r="T58" i="1" l="1"/>
  <c r="AA58" i="1" s="1"/>
  <c r="AB58" i="1" s="1"/>
  <c r="T56" i="1"/>
  <c r="AA56" i="1" s="1"/>
  <c r="AB56" i="1" s="1"/>
  <c r="T38" i="1"/>
  <c r="AA38" i="1" s="1"/>
  <c r="AB38" i="1" s="1"/>
  <c r="T43" i="1"/>
  <c r="AA43" i="1" s="1"/>
  <c r="AB43" i="1" s="1"/>
  <c r="T54" i="1"/>
  <c r="AA54" i="1" s="1"/>
  <c r="AB54" i="1" s="1"/>
  <c r="T34" i="1"/>
  <c r="U34" i="1" s="1"/>
  <c r="T40" i="1"/>
  <c r="AA40" i="1" s="1"/>
  <c r="AB40" i="1" s="1"/>
  <c r="T11" i="1"/>
  <c r="AA11" i="1" s="1"/>
  <c r="AB11" i="1" s="1"/>
  <c r="A28" i="1"/>
  <c r="A29" i="1" s="1"/>
  <c r="A30" i="1" s="1"/>
  <c r="T47" i="1"/>
  <c r="U47" i="1" s="1"/>
  <c r="AF62" i="1"/>
  <c r="T45" i="1"/>
  <c r="AA45" i="1" s="1"/>
  <c r="AB45" i="1" s="1"/>
  <c r="T16" i="1"/>
  <c r="AA16" i="1" s="1"/>
  <c r="AB16" i="1" s="1"/>
  <c r="T32" i="1"/>
  <c r="AA32" i="1" s="1"/>
  <c r="AB32" i="1" s="1"/>
  <c r="T41" i="1"/>
  <c r="T9" i="1"/>
  <c r="T6" i="1"/>
  <c r="AA6" i="1" s="1"/>
  <c r="AB6" i="1" s="1"/>
  <c r="T52" i="1"/>
  <c r="AA52" i="1" s="1"/>
  <c r="AB52" i="1" s="1"/>
  <c r="T13" i="1"/>
  <c r="AA13" i="1" s="1"/>
  <c r="AB13" i="1" s="1"/>
  <c r="T10" i="1"/>
  <c r="AA10" i="1" s="1"/>
  <c r="AB10" i="1" s="1"/>
  <c r="T8" i="1"/>
  <c r="AA8" i="1" s="1"/>
  <c r="AB8" i="1" s="1"/>
  <c r="T7" i="1"/>
  <c r="AA7" i="1" s="1"/>
  <c r="AB7" i="1" s="1"/>
  <c r="T15" i="1"/>
  <c r="AA15" i="1" s="1"/>
  <c r="AB15" i="1" s="1"/>
  <c r="T14" i="1"/>
  <c r="AA14" i="1" s="1"/>
  <c r="AB14" i="1" s="1"/>
  <c r="T12" i="1"/>
  <c r="AA12" i="1" s="1"/>
  <c r="AB12" i="1" s="1"/>
  <c r="T5" i="1"/>
  <c r="S55" i="1"/>
  <c r="Z55" i="1" s="1"/>
  <c r="S57" i="1"/>
  <c r="Z57" i="1" s="1"/>
  <c r="S42" i="1"/>
  <c r="Z42" i="1" s="1"/>
  <c r="S48" i="1"/>
  <c r="Z48" i="1" s="1"/>
  <c r="T49" i="1"/>
  <c r="S59" i="1"/>
  <c r="Z59" i="1" s="1"/>
  <c r="S44" i="1"/>
  <c r="Z44" i="1" s="1"/>
  <c r="Z51" i="1"/>
  <c r="T51" i="1"/>
  <c r="AA51" i="1" s="1"/>
  <c r="S53" i="1"/>
  <c r="Z53" i="1" s="1"/>
  <c r="S46" i="1"/>
  <c r="Z46" i="1" s="1"/>
  <c r="Z60" i="1"/>
  <c r="T60" i="1"/>
  <c r="AA60" i="1" s="1"/>
  <c r="S33" i="1"/>
  <c r="Z33" i="1" s="1"/>
  <c r="T29" i="1"/>
  <c r="AA29" i="1" s="1"/>
  <c r="AB29" i="1" s="1"/>
  <c r="S31" i="1"/>
  <c r="Z31" i="1" s="1"/>
  <c r="U30" i="1"/>
  <c r="AA30" i="1"/>
  <c r="AB30" i="1" s="1"/>
  <c r="S35" i="1"/>
  <c r="Z35" i="1" s="1"/>
  <c r="S37" i="1"/>
  <c r="Z37" i="1" s="1"/>
  <c r="T36" i="1"/>
  <c r="AA36" i="1" s="1"/>
  <c r="AB36" i="1" s="1"/>
  <c r="Q24" i="1"/>
  <c r="S24" i="1" s="1"/>
  <c r="T24" i="1" s="1"/>
  <c r="AA24" i="1" s="1"/>
  <c r="Q23" i="1"/>
  <c r="S23" i="1" s="1"/>
  <c r="Q22" i="1"/>
  <c r="S22" i="1" s="1"/>
  <c r="Q21" i="1"/>
  <c r="S21" i="1" s="1"/>
  <c r="Q20" i="1"/>
  <c r="S20" i="1" s="1"/>
  <c r="Q19" i="1"/>
  <c r="S19" i="1" s="1"/>
  <c r="Q18" i="1"/>
  <c r="S18" i="1" s="1"/>
  <c r="S25" i="1"/>
  <c r="Z25" i="1" s="1"/>
  <c r="S26" i="1"/>
  <c r="Z26" i="1" s="1"/>
  <c r="X26" i="1"/>
  <c r="X25" i="1"/>
  <c r="U11" i="1" l="1"/>
  <c r="U10" i="1"/>
  <c r="U32" i="1"/>
  <c r="U38" i="1"/>
  <c r="U58" i="1"/>
  <c r="U43" i="1"/>
  <c r="U56" i="1"/>
  <c r="AA47" i="1"/>
  <c r="AB47" i="1" s="1"/>
  <c r="U52" i="1"/>
  <c r="U7" i="1"/>
  <c r="AA34" i="1"/>
  <c r="AB34" i="1" s="1"/>
  <c r="U6" i="1"/>
  <c r="U40" i="1"/>
  <c r="U13" i="1"/>
  <c r="U54" i="1"/>
  <c r="A31" i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U45" i="1"/>
  <c r="U8" i="1"/>
  <c r="U16" i="1"/>
  <c r="T33" i="1"/>
  <c r="AA33" i="1" s="1"/>
  <c r="AB33" i="1" s="1"/>
  <c r="T42" i="1"/>
  <c r="AA42" i="1" s="1"/>
  <c r="AB42" i="1" s="1"/>
  <c r="AA41" i="1"/>
  <c r="AB41" i="1" s="1"/>
  <c r="U41" i="1"/>
  <c r="T53" i="1"/>
  <c r="AA53" i="1" s="1"/>
  <c r="AB53" i="1" s="1"/>
  <c r="T55" i="1"/>
  <c r="AA55" i="1" s="1"/>
  <c r="AB55" i="1" s="1"/>
  <c r="U15" i="1"/>
  <c r="AA9" i="1"/>
  <c r="AB9" i="1" s="1"/>
  <c r="U9" i="1"/>
  <c r="U29" i="1"/>
  <c r="U12" i="1"/>
  <c r="U14" i="1"/>
  <c r="AA5" i="1"/>
  <c r="U5" i="1"/>
  <c r="AB60" i="1"/>
  <c r="T46" i="1"/>
  <c r="U51" i="1"/>
  <c r="T59" i="1"/>
  <c r="AA49" i="1"/>
  <c r="AB49" i="1" s="1"/>
  <c r="U49" i="1"/>
  <c r="T48" i="1"/>
  <c r="AA48" i="1" s="1"/>
  <c r="AB48" i="1" s="1"/>
  <c r="T57" i="1"/>
  <c r="AA57" i="1" s="1"/>
  <c r="AB57" i="1" s="1"/>
  <c r="U60" i="1"/>
  <c r="AB51" i="1"/>
  <c r="T44" i="1"/>
  <c r="T35" i="1"/>
  <c r="T31" i="1"/>
  <c r="AA31" i="1" s="1"/>
  <c r="AB31" i="1" s="1"/>
  <c r="T37" i="1"/>
  <c r="AA37" i="1" s="1"/>
  <c r="AB37" i="1" s="1"/>
  <c r="U36" i="1"/>
  <c r="Z24" i="1"/>
  <c r="AB24" i="1" s="1"/>
  <c r="T25" i="1"/>
  <c r="AA25" i="1" s="1"/>
  <c r="AB25" i="1" s="1"/>
  <c r="T21" i="1"/>
  <c r="AA21" i="1" s="1"/>
  <c r="Z21" i="1"/>
  <c r="T18" i="1"/>
  <c r="Z18" i="1"/>
  <c r="T22" i="1"/>
  <c r="Z22" i="1"/>
  <c r="T26" i="1"/>
  <c r="AA26" i="1" s="1"/>
  <c r="AB26" i="1" s="1"/>
  <c r="U24" i="1"/>
  <c r="T19" i="1"/>
  <c r="AA19" i="1" s="1"/>
  <c r="Z19" i="1"/>
  <c r="T23" i="1"/>
  <c r="AA23" i="1" s="1"/>
  <c r="Z23" i="1"/>
  <c r="T20" i="1"/>
  <c r="AA20" i="1" s="1"/>
  <c r="Z20" i="1"/>
  <c r="AB23" i="1" l="1"/>
  <c r="U33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U53" i="1"/>
  <c r="U42" i="1"/>
  <c r="U21" i="1"/>
  <c r="AB21" i="1"/>
  <c r="U55" i="1"/>
  <c r="U31" i="1"/>
  <c r="AB5" i="1"/>
  <c r="AA46" i="1"/>
  <c r="AB46" i="1" s="1"/>
  <c r="U46" i="1"/>
  <c r="AA44" i="1"/>
  <c r="AB44" i="1" s="1"/>
  <c r="U44" i="1"/>
  <c r="AA59" i="1"/>
  <c r="AB59" i="1" s="1"/>
  <c r="U59" i="1"/>
  <c r="U57" i="1"/>
  <c r="U48" i="1"/>
  <c r="U37" i="1"/>
  <c r="AA35" i="1"/>
  <c r="AB35" i="1" s="1"/>
  <c r="U35" i="1"/>
  <c r="AB20" i="1"/>
  <c r="U23" i="1"/>
  <c r="AB19" i="1"/>
  <c r="U19" i="1"/>
  <c r="U26" i="1"/>
  <c r="U25" i="1"/>
  <c r="AA22" i="1"/>
  <c r="AB22" i="1" s="1"/>
  <c r="U22" i="1"/>
  <c r="U20" i="1"/>
  <c r="AA18" i="1"/>
  <c r="AB18" i="1" s="1"/>
  <c r="U18" i="1"/>
  <c r="M28" i="1" l="1"/>
  <c r="Q28" i="1" s="1"/>
  <c r="K28" i="1"/>
  <c r="W28" i="1" s="1"/>
  <c r="W62" i="1" s="1"/>
  <c r="G5" i="6"/>
  <c r="O5" i="6" s="1"/>
  <c r="G6" i="6"/>
  <c r="O6" i="6" s="1"/>
  <c r="P6" i="6" s="1"/>
  <c r="G7" i="6"/>
  <c r="O7" i="6"/>
  <c r="G8" i="6"/>
  <c r="O8" i="6" s="1"/>
  <c r="P8" i="6" s="1"/>
  <c r="O12" i="6"/>
  <c r="O13" i="6"/>
  <c r="O14" i="6"/>
  <c r="O15" i="6" s="1"/>
  <c r="H7" i="6"/>
  <c r="M7" i="6"/>
  <c r="N7" i="6" s="1"/>
  <c r="M12" i="6"/>
  <c r="M13" i="6"/>
  <c r="M14" i="6"/>
  <c r="L9" i="6"/>
  <c r="L15" i="6"/>
  <c r="K9" i="6"/>
  <c r="K15" i="6"/>
  <c r="I9" i="6"/>
  <c r="I17" i="6" s="1"/>
  <c r="I15" i="6"/>
  <c r="E9" i="6"/>
  <c r="D5" i="6" s="1"/>
  <c r="C5" i="6" s="1"/>
  <c r="E17" i="6"/>
  <c r="D17" i="6"/>
  <c r="D7" i="6"/>
  <c r="C7" i="6" s="1"/>
  <c r="D8" i="6"/>
  <c r="C8" i="6" s="1"/>
  <c r="J14" i="6"/>
  <c r="J13" i="6"/>
  <c r="J12" i="6"/>
  <c r="J8" i="6"/>
  <c r="P7" i="6"/>
  <c r="J7" i="6"/>
  <c r="J6" i="6"/>
  <c r="J5" i="6"/>
  <c r="K17" i="6" l="1"/>
  <c r="J17" i="6" s="1"/>
  <c r="M15" i="6"/>
  <c r="H6" i="6"/>
  <c r="M6" i="6" s="1"/>
  <c r="N6" i="6" s="1"/>
  <c r="L17" i="6"/>
  <c r="G9" i="6"/>
  <c r="G17" i="6" s="1"/>
  <c r="F17" i="6" s="1"/>
  <c r="J15" i="6"/>
  <c r="S28" i="1"/>
  <c r="T28" i="1" s="1"/>
  <c r="O9" i="6"/>
  <c r="P5" i="6"/>
  <c r="D6" i="6"/>
  <c r="C6" i="6" s="1"/>
  <c r="C9" i="6" s="1"/>
  <c r="C17" i="6" s="1"/>
  <c r="F9" i="6"/>
  <c r="H5" i="6"/>
  <c r="J9" i="6"/>
  <c r="H8" i="6"/>
  <c r="M8" i="6" s="1"/>
  <c r="N8" i="6" s="1"/>
  <c r="X28" i="1"/>
  <c r="X62" i="1" s="1"/>
  <c r="Z28" i="1" l="1"/>
  <c r="Z62" i="1" s="1"/>
  <c r="U28" i="1"/>
  <c r="AA28" i="1"/>
  <c r="AA62" i="1" s="1"/>
  <c r="Y28" i="1"/>
  <c r="Y62" i="1" s="1"/>
  <c r="H9" i="6"/>
  <c r="H17" i="6" s="1"/>
  <c r="M5" i="6"/>
  <c r="O17" i="6"/>
  <c r="P17" i="6" s="1"/>
  <c r="P9" i="6"/>
  <c r="AB28" i="1" l="1"/>
  <c r="AB62" i="1" s="1"/>
  <c r="N5" i="6"/>
  <c r="M9" i="6"/>
  <c r="M17" i="6" l="1"/>
  <c r="N17" i="6" s="1"/>
  <c r="N9" i="6"/>
</calcChain>
</file>

<file path=xl/sharedStrings.xml><?xml version="1.0" encoding="utf-8"?>
<sst xmlns="http://schemas.openxmlformats.org/spreadsheetml/2006/main" count="108" uniqueCount="99">
  <si>
    <t>Art. E.P.U.</t>
  </si>
  <si>
    <t>Descrizione</t>
  </si>
  <si>
    <t>U.M.</t>
  </si>
  <si>
    <t>MIGLIORIE IMPIANTI ELETTRICI</t>
  </si>
  <si>
    <t>MIGLIORIE OPERE EDILI</t>
  </si>
  <si>
    <t>SOCIM</t>
  </si>
  <si>
    <t>BASE GARA</t>
  </si>
  <si>
    <t>TOTALE COMPLESSIVO</t>
  </si>
  <si>
    <t>MIGLIORIE IMPIANTI MECCANICI</t>
  </si>
  <si>
    <t>MIGLIORIE AGGIUNTIVE</t>
  </si>
  <si>
    <t>Specializzato (ore)</t>
  </si>
  <si>
    <t>Qualificato (ore)</t>
  </si>
  <si>
    <t>Totale costo m.o.</t>
  </si>
  <si>
    <t>TOTALE DEMOLIZIONI</t>
  </si>
  <si>
    <t>TOTALE PARTI COMUNI REGOLAZIONE</t>
  </si>
  <si>
    <t>TOTALE AERAULICO</t>
  </si>
  <si>
    <t>TOTALE IDRAULICO</t>
  </si>
  <si>
    <t>TOTALE IDRICOSANITARIO</t>
  </si>
  <si>
    <t>TOTALE ANTINCENDIO</t>
  </si>
  <si>
    <t>TOTALE GAS MEDICALI</t>
  </si>
  <si>
    <t>TOTALE VAPORE CONDENSA</t>
  </si>
  <si>
    <t>TOTALE REGOLAZIONE AUTOMATICA</t>
  </si>
  <si>
    <t>TOTALE SENZA MIGLIORIE AGGIUNTIVE</t>
  </si>
  <si>
    <t>Importo LAVORI</t>
  </si>
  <si>
    <t>OG1</t>
  </si>
  <si>
    <t>OS30</t>
  </si>
  <si>
    <t>OS28</t>
  </si>
  <si>
    <t>OS3</t>
  </si>
  <si>
    <t>TOTALE MIGLIORIE AGGIUNTIVE</t>
  </si>
  <si>
    <t>Importo SOA</t>
  </si>
  <si>
    <t>Oneri sicurezza</t>
  </si>
  <si>
    <t>IMPIANTI TERMICI E CONDIZIONAMENTO</t>
  </si>
  <si>
    <t>EDIFICI CIVILI E INDUSTRIALI</t>
  </si>
  <si>
    <t>IMPIANTI INTERNI ELETTRICI…</t>
  </si>
  <si>
    <t>IMPIANTI IDRICO SANITARI... GAS MEDICALI</t>
  </si>
  <si>
    <t>incidenza % m.o.</t>
  </si>
  <si>
    <t>LAVORAZIONI PREVISTE A PROGETTO</t>
  </si>
  <si>
    <t>costo m.o.</t>
  </si>
  <si>
    <t>Delta costo m.o.</t>
  </si>
  <si>
    <t>% riduzione costo m.o.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</si>
  <si>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</si>
  <si>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</si>
  <si>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</si>
  <si>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</si>
  <si>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</si>
  <si>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</si>
  <si>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</si>
  <si>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</si>
  <si>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</si>
  <si>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ore m.o.
(E / 24,695)</t>
  </si>
  <si>
    <t>costo m.o.
(C x D)</t>
  </si>
  <si>
    <t>ore m.o.
da analisi prezzi</t>
  </si>
  <si>
    <t>Delta ore m.o.
(G - F)</t>
  </si>
  <si>
    <t>% riduzione ore m.o.
(H / F)</t>
  </si>
  <si>
    <t>Importo LAVORI
 da CSA</t>
  </si>
  <si>
    <t>incidenza % m.o.
da tabella A del CSA</t>
  </si>
  <si>
    <t>Trasporto</t>
  </si>
  <si>
    <t>Noli</t>
  </si>
  <si>
    <t>Spese generali</t>
  </si>
  <si>
    <t>Utile d'Impresa</t>
  </si>
  <si>
    <t>Operaio 3° (ore)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</si>
  <si>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</si>
  <si>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</si>
  <si>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</si>
  <si>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</si>
  <si>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</si>
  <si>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</si>
  <si>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</si>
  <si>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</si>
  <si>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</si>
  <si>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</si>
  <si>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</si>
  <si>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</si>
  <si>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</si>
  <si>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</si>
  <si>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</si>
  <si>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T</t>
  </si>
  <si>
    <t>AA</t>
  </si>
  <si>
    <t>AB</t>
  </si>
  <si>
    <t>Totale materiali, noli e trasporti</t>
  </si>
  <si>
    <t>Totale spese generali</t>
  </si>
  <si>
    <t>Totale utile d'impresa</t>
  </si>
  <si>
    <t>Totale importo lavorazioni</t>
  </si>
  <si>
    <t xml:space="preserve"> Quantità</t>
  </si>
  <si>
    <t>Prezzo acquisto materiali</t>
  </si>
  <si>
    <t>Totale monte ore (ore)</t>
  </si>
  <si>
    <t>Manovale (ore)</t>
  </si>
  <si>
    <t>OPERE EDILI</t>
  </si>
  <si>
    <t>Nr</t>
  </si>
  <si>
    <t xml:space="preserve">Costo m.o.
</t>
  </si>
  <si>
    <t>IMPIANTI ELETTRICI E SPECIALI</t>
  </si>
  <si>
    <t>COSTO MANODOPERA PER TIPOLOGIA DI OPERAIO</t>
  </si>
  <si>
    <t>ONERI DELLA SICUREZZA</t>
  </si>
  <si>
    <t>OPERE STRUTTURALI</t>
  </si>
  <si>
    <t>IMPIANTI MECCANICI</t>
  </si>
  <si>
    <t>J</t>
  </si>
  <si>
    <t>Totale m.o. unitaria (ore)
(G+H+I+J)</t>
  </si>
  <si>
    <t>Totale parziale (M+N+O+P)</t>
  </si>
  <si>
    <t>Totale prezzo unitario
(Q+S+T)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</si>
</sst>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3300"/>
      <name val="Arial"/>
      <family val="2"/>
    </font>
    <font>
      <b/>
      <sz val="10"/>
      <color rgb="FF00330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9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1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164" fontId="3" fillId="0" borderId="0" applyFont="0" applyFill="0" applyBorder="0" applyAlignment="0" applyProtection="0"/>
    <xf numFmtId="0" fontId="11" fillId="28" borderId="2" applyNumberFormat="0" applyAlignment="0" applyProtection="0"/>
    <xf numFmtId="43" fontId="6" fillId="0" borderId="0" applyFont="0" applyFill="0" applyBorder="0" applyAlignment="0" applyProtection="0"/>
    <xf numFmtId="0" fontId="12" fillId="29" borderId="0" applyNumberFormat="0" applyBorder="0" applyAlignment="0" applyProtection="0"/>
    <xf numFmtId="0" fontId="6" fillId="30" borderId="5" applyNumberFormat="0" applyFont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64"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Border="1"/>
    <xf numFmtId="4" fontId="3" fillId="0" borderId="0" xfId="0" applyNumberFormat="1" applyFont="1"/>
    <xf numFmtId="0" fontId="4" fillId="0" borderId="12" xfId="0" applyFont="1" applyBorder="1" applyAlignment="1">
      <alignment horizontal="center" vertical="top" wrapText="1"/>
    </xf>
    <xf numFmtId="0" fontId="3" fillId="0" borderId="25" xfId="0" applyFont="1" applyBorder="1"/>
    <xf numFmtId="0" fontId="3" fillId="0" borderId="24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23" xfId="0" applyFont="1" applyBorder="1" applyAlignment="1">
      <alignment horizontal="left" vertical="center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10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10" fontId="4" fillId="34" borderId="2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" xfId="0" applyFont="1" applyFill="1" applyBorder="1" applyAlignment="1">
      <alignment vertical="center" wrapText="1"/>
    </xf>
    <xf numFmtId="165" fontId="3" fillId="33" borderId="1" xfId="0" applyNumberFormat="1" applyFont="1" applyFill="1" applyBorder="1" applyAlignment="1">
      <alignment horizontal="right" vertical="center" wrapText="1"/>
    </xf>
    <xf numFmtId="165" fontId="3" fillId="33" borderId="20" xfId="0" applyNumberFormat="1" applyFont="1" applyFill="1" applyBorder="1" applyAlignment="1">
      <alignment horizontal="right" vertical="center" wrapText="1"/>
    </xf>
    <xf numFmtId="165" fontId="3" fillId="33" borderId="19" xfId="0" applyNumberFormat="1" applyFont="1" applyFill="1" applyBorder="1" applyAlignment="1">
      <alignment horizontal="right" vertical="center" wrapText="1"/>
    </xf>
    <xf numFmtId="4" fontId="4" fillId="33" borderId="1" xfId="0" applyNumberFormat="1" applyFont="1" applyFill="1" applyBorder="1" applyAlignment="1">
      <alignment vertical="center" wrapText="1"/>
    </xf>
    <xf numFmtId="165" fontId="3" fillId="33" borderId="20" xfId="0" applyNumberFormat="1" applyFont="1" applyFill="1" applyBorder="1" applyAlignment="1">
      <alignment vertical="center" wrapText="1"/>
    </xf>
    <xf numFmtId="165" fontId="3" fillId="33" borderId="19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165" fontId="23" fillId="0" borderId="20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0" fontId="24" fillId="0" borderId="20" xfId="0" applyFont="1" applyFill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10" fontId="4" fillId="0" borderId="22" xfId="0" applyNumberFormat="1" applyFont="1" applyFill="1" applyBorder="1" applyAlignment="1">
      <alignment horizontal="right" vertical="center"/>
    </xf>
    <xf numFmtId="10" fontId="4" fillId="34" borderId="23" xfId="0" applyNumberFormat="1" applyFont="1" applyFill="1" applyBorder="1" applyAlignment="1">
      <alignment horizontal="right" vertical="center"/>
    </xf>
    <xf numFmtId="4" fontId="4" fillId="0" borderId="26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43" fontId="4" fillId="0" borderId="1" xfId="45" applyFont="1" applyBorder="1" applyAlignment="1">
      <alignment horizontal="center" vertical="top" wrapText="1"/>
    </xf>
    <xf numFmtId="43" fontId="4" fillId="33" borderId="1" xfId="4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4" fontId="4" fillId="0" borderId="1" xfId="3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4" fontId="4" fillId="0" borderId="14" xfId="31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top" wrapText="1"/>
    </xf>
    <xf numFmtId="2" fontId="3" fillId="0" borderId="27" xfId="0" applyNumberFormat="1" applyFont="1" applyFill="1" applyBorder="1" applyAlignment="1">
      <alignment vertical="top" wrapText="1"/>
    </xf>
    <xf numFmtId="2" fontId="3" fillId="0" borderId="28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10" fontId="4" fillId="35" borderId="14" xfId="0" applyNumberFormat="1" applyFont="1" applyFill="1" applyBorder="1" applyAlignment="1">
      <alignment horizontal="center" vertical="top" wrapText="1"/>
    </xf>
    <xf numFmtId="4" fontId="4" fillId="35" borderId="1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justify" vertical="top"/>
    </xf>
    <xf numFmtId="3" fontId="0" fillId="0" borderId="1" xfId="0" applyNumberFormat="1" applyBorder="1" applyAlignment="1">
      <alignment horizontal="right" vertical="top"/>
    </xf>
    <xf numFmtId="3" fontId="3" fillId="0" borderId="0" xfId="0" applyNumberFormat="1" applyFont="1" applyFill="1" applyAlignment="1">
      <alignment wrapText="1"/>
    </xf>
    <xf numFmtId="4" fontId="0" fillId="36" borderId="1" xfId="0" applyNumberFormat="1" applyFill="1" applyBorder="1" applyAlignment="1">
      <alignment horizontal="right" vertical="top"/>
    </xf>
    <xf numFmtId="4" fontId="4" fillId="37" borderId="1" xfId="0" applyNumberFormat="1" applyFont="1" applyFill="1" applyBorder="1" applyAlignment="1">
      <alignment horizontal="right"/>
    </xf>
    <xf numFmtId="1" fontId="0" fillId="38" borderId="1" xfId="31" applyNumberFormat="1" applyFont="1" applyFill="1" applyBorder="1" applyAlignment="1">
      <alignment horizontal="center" readingOrder="1"/>
    </xf>
    <xf numFmtId="0" fontId="30" fillId="38" borderId="1" xfId="0" applyFont="1" applyFill="1" applyBorder="1" applyAlignment="1">
      <alignment horizontal="left"/>
    </xf>
    <xf numFmtId="0" fontId="30" fillId="38" borderId="1" xfId="0" applyFont="1" applyFill="1" applyBorder="1"/>
    <xf numFmtId="0" fontId="31" fillId="0" borderId="1" xfId="0" applyFont="1" applyBorder="1" applyAlignment="1">
      <alignment horizontal="center" readingOrder="1"/>
    </xf>
    <xf numFmtId="1" fontId="27" fillId="38" borderId="1" xfId="31" applyNumberFormat="1" applyFont="1" applyFill="1" applyBorder="1" applyAlignment="1">
      <alignment horizontal="center" readingOrder="1"/>
    </xf>
    <xf numFmtId="0" fontId="27" fillId="38" borderId="1" xfId="0" applyFont="1" applyFill="1" applyBorder="1"/>
    <xf numFmtId="0" fontId="30" fillId="38" borderId="1" xfId="0" applyFont="1" applyFill="1" applyBorder="1" applyAlignment="1"/>
    <xf numFmtId="1" fontId="27" fillId="0" borderId="1" xfId="31" applyNumberFormat="1" applyFont="1" applyBorder="1" applyAlignment="1">
      <alignment horizontal="center" readingOrder="1"/>
    </xf>
    <xf numFmtId="0" fontId="28" fillId="38" borderId="1" xfId="0" applyFont="1" applyFill="1" applyBorder="1"/>
    <xf numFmtId="1" fontId="29" fillId="38" borderId="1" xfId="31" applyNumberFormat="1" applyFont="1" applyFill="1" applyBorder="1" applyAlignment="1">
      <alignment horizontal="center" readingOrder="1"/>
    </xf>
    <xf numFmtId="0" fontId="32" fillId="38" borderId="1" xfId="0" applyFont="1" applyFill="1" applyBorder="1" applyAlignment="1">
      <alignment horizontal="left"/>
    </xf>
    <xf numFmtId="0" fontId="32" fillId="38" borderId="1" xfId="0" applyFont="1" applyFill="1" applyBorder="1"/>
    <xf numFmtId="1" fontId="33" fillId="0" borderId="1" xfId="0" applyNumberFormat="1" applyFont="1" applyBorder="1" applyAlignment="1">
      <alignment horizontal="center" vertical="top" wrapText="1"/>
    </xf>
    <xf numFmtId="3" fontId="0" fillId="38" borderId="1" xfId="0" applyNumberFormat="1" applyFill="1" applyBorder="1" applyAlignment="1">
      <alignment horizontal="right" vertical="top"/>
    </xf>
    <xf numFmtId="4" fontId="0" fillId="38" borderId="1" xfId="0" applyNumberFormat="1" applyFill="1" applyBorder="1" applyAlignment="1">
      <alignment horizontal="right" vertical="top"/>
    </xf>
    <xf numFmtId="3" fontId="4" fillId="38" borderId="1" xfId="0" applyNumberFormat="1" applyFont="1" applyFill="1" applyBorder="1" applyAlignment="1">
      <alignment horizontal="justify" vertical="top"/>
    </xf>
    <xf numFmtId="0" fontId="4" fillId="38" borderId="1" xfId="0" applyFont="1" applyFill="1" applyBorder="1" applyAlignment="1">
      <alignment horizontal="justify" vertical="top"/>
    </xf>
    <xf numFmtId="0" fontId="0" fillId="38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8">
    <cellStyle name="0,0_x000d__x000a_NA_x000d__x000a_" xfId="1"/>
    <cellStyle name="20% - Colore 1" xfId="2" builtinId="30" customBuiltin="1"/>
    <cellStyle name="20% - Colore 2" xfId="3" builtinId="34" customBuiltin="1"/>
    <cellStyle name="20% - Colore 3" xfId="4" builtinId="38" customBuiltin="1"/>
    <cellStyle name="20% - Colore 4" xfId="5" builtinId="42" customBuiltin="1"/>
    <cellStyle name="20% - Colore 5" xfId="6" builtinId="46" customBuiltin="1"/>
    <cellStyle name="20% - Colore 6" xfId="7" builtinId="50" customBuiltin="1"/>
    <cellStyle name="40% - Colore 1" xfId="8" builtinId="31" customBuiltin="1"/>
    <cellStyle name="40% - Colore 2" xfId="9" builtinId="35" customBuiltin="1"/>
    <cellStyle name="40% - Colore 3" xfId="10" builtinId="39" customBuiltin="1"/>
    <cellStyle name="40% - Colore 4" xfId="11" builtinId="43" customBuiltin="1"/>
    <cellStyle name="40% - Colore 5" xfId="12" builtinId="47" customBuiltin="1"/>
    <cellStyle name="40% - Colore 6" xfId="13" builtinId="51" customBuiltin="1"/>
    <cellStyle name="60% - Colore 1" xfId="14" builtinId="32" customBuiltin="1"/>
    <cellStyle name="60% - Colore 2" xfId="15" builtinId="36" customBuiltin="1"/>
    <cellStyle name="60% - Colore 3" xfId="16" builtinId="40" customBuiltin="1"/>
    <cellStyle name="60% - Colore 4" xfId="17" builtinId="44" customBuiltin="1"/>
    <cellStyle name="60% - Colore 5" xfId="18" builtinId="48" customBuiltin="1"/>
    <cellStyle name="60% - Colore 6" xfId="19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Input" xfId="30" builtinId="20" customBuiltin="1"/>
    <cellStyle name="Migliaia" xfId="31" builtinId="3"/>
    <cellStyle name="Migliaia 2" xfId="45"/>
    <cellStyle name="Neutrale" xfId="32" builtinId="28" customBuiltin="1"/>
    <cellStyle name="Normale" xfId="0" builtinId="0"/>
    <cellStyle name="Normale 2" xfId="46"/>
    <cellStyle name="Normale 3" xfId="47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mruColors>
      <color rgb="FFCCFFCC"/>
      <color rgb="FF66FF99"/>
      <color rgb="FFD6CDE1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G62"/>
  <sheetViews>
    <sheetView showGridLines="0" showZeros="0" tabSelected="1" topLeftCell="D1" zoomScale="90" zoomScaleNormal="90" zoomScaleSheetLayoutView="100" workbookViewId="0">
      <pane ySplit="2" topLeftCell="A3" activePane="bottomLeft" state="frozen"/>
      <selection pane="bottomLeft" activeCell="T3" sqref="T3"/>
    </sheetView>
  </sheetViews>
  <sheetFormatPr defaultColWidth="9.140625" defaultRowHeight="12.75" x14ac:dyDescent="0.2"/>
  <cols>
    <col min="1" max="1" width="4.5703125" style="108" customWidth="1"/>
    <col min="2" max="2" width="15" style="117" bestFit="1" customWidth="1"/>
    <col min="3" max="3" width="58.140625" style="118" customWidth="1"/>
    <col min="4" max="4" width="5" style="119" bestFit="1" customWidth="1"/>
    <col min="5" max="5" width="9.28515625" style="120" bestFit="1" customWidth="1"/>
    <col min="6" max="6" width="2.28515625" style="136" bestFit="1" customWidth="1"/>
    <col min="7" max="7" width="8.7109375" style="121" customWidth="1"/>
    <col min="8" max="8" width="8.7109375" style="122" customWidth="1"/>
    <col min="9" max="9" width="8.7109375" style="123" customWidth="1"/>
    <col min="10" max="10" width="9.140625" style="121" bestFit="1" customWidth="1"/>
    <col min="11" max="11" width="11.85546875" style="121" customWidth="1"/>
    <col min="12" max="12" width="2" style="108" customWidth="1"/>
    <col min="13" max="13" width="10.5703125" style="124" bestFit="1" customWidth="1"/>
    <col min="14" max="16" width="10" style="121" customWidth="1"/>
    <col min="17" max="17" width="12.28515625" style="121" customWidth="1"/>
    <col min="18" max="18" width="2.28515625" style="108" customWidth="1"/>
    <col min="19" max="20" width="10" style="121" customWidth="1"/>
    <col min="21" max="21" width="12.5703125" style="125" customWidth="1"/>
    <col min="22" max="22" width="1.85546875" style="108" customWidth="1"/>
    <col min="23" max="23" width="13.85546875" style="121" customWidth="1"/>
    <col min="24" max="24" width="13.85546875" style="124" customWidth="1"/>
    <col min="25" max="27" width="11.42578125" style="124" customWidth="1"/>
    <col min="28" max="28" width="11.85546875" style="124" customWidth="1"/>
    <col min="29" max="16384" width="9.140625" style="108"/>
  </cols>
  <sheetData>
    <row r="1" spans="1:33" s="103" customFormat="1" x14ac:dyDescent="0.2">
      <c r="A1" s="100" t="s">
        <v>40</v>
      </c>
      <c r="B1" s="100" t="s">
        <v>41</v>
      </c>
      <c r="C1" s="101" t="s">
        <v>42</v>
      </c>
      <c r="D1" s="101" t="s">
        <v>43</v>
      </c>
      <c r="E1" s="101" t="s">
        <v>44</v>
      </c>
      <c r="F1" s="131" t="s">
        <v>45</v>
      </c>
      <c r="G1" s="99" t="s">
        <v>46</v>
      </c>
      <c r="H1" s="102" t="s">
        <v>47</v>
      </c>
      <c r="I1" s="99" t="s">
        <v>48</v>
      </c>
      <c r="J1" s="101" t="s">
        <v>95</v>
      </c>
      <c r="K1" s="99" t="s">
        <v>61</v>
      </c>
      <c r="L1" s="99" t="s">
        <v>62</v>
      </c>
      <c r="M1" s="99" t="s">
        <v>63</v>
      </c>
      <c r="N1" s="101" t="s">
        <v>64</v>
      </c>
      <c r="O1" s="102" t="s">
        <v>65</v>
      </c>
      <c r="P1" s="101" t="s">
        <v>66</v>
      </c>
      <c r="Q1" s="102" t="s">
        <v>67</v>
      </c>
      <c r="R1" s="101" t="s">
        <v>68</v>
      </c>
      <c r="S1" s="101" t="s">
        <v>69</v>
      </c>
      <c r="T1" s="101" t="s">
        <v>76</v>
      </c>
      <c r="U1" s="101" t="s">
        <v>70</v>
      </c>
      <c r="V1" s="101" t="s">
        <v>71</v>
      </c>
      <c r="W1" s="101" t="s">
        <v>72</v>
      </c>
      <c r="X1" s="99" t="s">
        <v>73</v>
      </c>
      <c r="Y1" s="99" t="s">
        <v>74</v>
      </c>
      <c r="Z1" s="99" t="s">
        <v>75</v>
      </c>
      <c r="AA1" s="99" t="s">
        <v>77</v>
      </c>
      <c r="AB1" s="99" t="s">
        <v>78</v>
      </c>
      <c r="AD1" s="101">
        <v>1</v>
      </c>
      <c r="AE1" s="101">
        <v>2</v>
      </c>
      <c r="AF1" s="101">
        <v>3</v>
      </c>
      <c r="AG1" s="101">
        <v>4</v>
      </c>
    </row>
    <row r="2" spans="1:33" ht="51" x14ac:dyDescent="0.2">
      <c r="A2" s="104" t="s">
        <v>88</v>
      </c>
      <c r="B2" s="104" t="s">
        <v>0</v>
      </c>
      <c r="C2" s="104" t="s">
        <v>1</v>
      </c>
      <c r="D2" s="105" t="s">
        <v>2</v>
      </c>
      <c r="E2" s="106" t="s">
        <v>83</v>
      </c>
      <c r="F2" s="132"/>
      <c r="G2" s="105" t="s">
        <v>60</v>
      </c>
      <c r="H2" s="105" t="s">
        <v>86</v>
      </c>
      <c r="I2" s="105" t="s">
        <v>11</v>
      </c>
      <c r="J2" s="105" t="s">
        <v>10</v>
      </c>
      <c r="K2" s="105" t="s">
        <v>96</v>
      </c>
      <c r="L2" s="98"/>
      <c r="M2" s="107" t="s">
        <v>89</v>
      </c>
      <c r="N2" s="105" t="s">
        <v>84</v>
      </c>
      <c r="O2" s="105" t="s">
        <v>56</v>
      </c>
      <c r="P2" s="105" t="s">
        <v>57</v>
      </c>
      <c r="Q2" s="105" t="s">
        <v>97</v>
      </c>
      <c r="R2" s="98"/>
      <c r="S2" s="105" t="s">
        <v>58</v>
      </c>
      <c r="T2" s="105" t="s">
        <v>59</v>
      </c>
      <c r="U2" s="105" t="s">
        <v>98</v>
      </c>
      <c r="V2" s="98"/>
      <c r="W2" s="105" t="s">
        <v>85</v>
      </c>
      <c r="X2" s="107" t="s">
        <v>12</v>
      </c>
      <c r="Y2" s="107" t="s">
        <v>79</v>
      </c>
      <c r="Z2" s="107" t="s">
        <v>80</v>
      </c>
      <c r="AA2" s="107" t="s">
        <v>81</v>
      </c>
      <c r="AB2" s="107" t="s">
        <v>82</v>
      </c>
      <c r="AD2" s="158" t="s">
        <v>91</v>
      </c>
      <c r="AE2" s="159"/>
      <c r="AF2" s="159"/>
      <c r="AG2" s="160"/>
    </row>
    <row r="3" spans="1:33" x14ac:dyDescent="0.2">
      <c r="A3" s="110"/>
      <c r="B3" s="110"/>
      <c r="C3" s="111"/>
      <c r="D3" s="112"/>
      <c r="E3" s="113"/>
      <c r="F3" s="133"/>
      <c r="G3" s="130"/>
      <c r="H3" s="130"/>
      <c r="I3" s="130"/>
      <c r="J3" s="130"/>
      <c r="K3" s="112"/>
      <c r="L3" s="109"/>
      <c r="M3" s="114"/>
      <c r="N3" s="115"/>
      <c r="O3" s="115"/>
      <c r="P3" s="115"/>
      <c r="Q3" s="115"/>
      <c r="R3" s="116"/>
      <c r="S3" s="129"/>
      <c r="T3" s="129"/>
      <c r="U3" s="115"/>
      <c r="V3" s="116"/>
      <c r="W3" s="112"/>
      <c r="X3" s="114"/>
      <c r="Y3" s="114"/>
      <c r="Z3" s="114"/>
      <c r="AA3" s="114"/>
      <c r="AB3" s="114"/>
      <c r="AD3" s="98"/>
      <c r="AE3" s="98"/>
      <c r="AF3" s="98"/>
      <c r="AG3" s="98"/>
    </row>
    <row r="4" spans="1:33" s="126" customFormat="1" ht="12.75" customHeight="1" x14ac:dyDescent="0.25">
      <c r="A4" s="139"/>
      <c r="B4" s="140"/>
      <c r="C4" s="141" t="s">
        <v>87</v>
      </c>
      <c r="D4" s="141"/>
      <c r="E4" s="141"/>
      <c r="F4" s="154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D4" s="156"/>
      <c r="AE4" s="156"/>
      <c r="AF4" s="156"/>
      <c r="AG4" s="156"/>
    </row>
    <row r="5" spans="1:33" s="126" customFormat="1" ht="12.75" customHeight="1" x14ac:dyDescent="0.2">
      <c r="A5" s="142">
        <v>1</v>
      </c>
      <c r="B5" s="137"/>
      <c r="C5" s="137"/>
      <c r="D5" s="137"/>
      <c r="E5" s="137"/>
      <c r="F5" s="134"/>
      <c r="G5" s="137"/>
      <c r="H5" s="137"/>
      <c r="I5" s="137"/>
      <c r="J5" s="137"/>
      <c r="K5" s="127">
        <f>SUM(G5:J5)</f>
        <v>0</v>
      </c>
      <c r="L5" s="127"/>
      <c r="M5" s="127">
        <f>G5*$G$3+H5*$H$3+I5*$I$3+J5*$J$3</f>
        <v>0</v>
      </c>
      <c r="N5" s="137"/>
      <c r="O5" s="137"/>
      <c r="P5" s="137"/>
      <c r="Q5" s="127">
        <f>SUM(M5:P5)</f>
        <v>0</v>
      </c>
      <c r="R5" s="127"/>
      <c r="S5" s="127">
        <f>Q5*$S$3</f>
        <v>0</v>
      </c>
      <c r="T5" s="127">
        <f>(Q5+S5)*$T$3</f>
        <v>0</v>
      </c>
      <c r="U5" s="127">
        <f>Q5+S5+T5</f>
        <v>0</v>
      </c>
      <c r="V5" s="135"/>
      <c r="W5" s="127">
        <f>K5*E5</f>
        <v>0</v>
      </c>
      <c r="X5" s="127">
        <f>M5*E5</f>
        <v>0</v>
      </c>
      <c r="Y5" s="127">
        <f>(N5+O5+P5)*E5</f>
        <v>0</v>
      </c>
      <c r="Z5" s="127">
        <f>S5*E5</f>
        <v>0</v>
      </c>
      <c r="AA5" s="127">
        <f>T5*E5</f>
        <v>0</v>
      </c>
      <c r="AB5" s="127">
        <f>SUM(X5:AA5)</f>
        <v>0</v>
      </c>
      <c r="AD5" s="157">
        <f>+G5*E5*$G$3</f>
        <v>0</v>
      </c>
      <c r="AE5" s="157">
        <f>+H5*E5*$H$3</f>
        <v>0</v>
      </c>
      <c r="AF5" s="157">
        <f>+I5*E5*$I$3</f>
        <v>0</v>
      </c>
      <c r="AG5" s="157">
        <f>+J5*E5*$J$3</f>
        <v>0</v>
      </c>
    </row>
    <row r="6" spans="1:33" s="126" customFormat="1" ht="12.75" customHeight="1" x14ac:dyDescent="0.2">
      <c r="A6" s="142">
        <f>+A5+1</f>
        <v>2</v>
      </c>
      <c r="B6" s="137"/>
      <c r="C6" s="137"/>
      <c r="D6" s="137"/>
      <c r="E6" s="137"/>
      <c r="F6" s="134"/>
      <c r="G6" s="137"/>
      <c r="H6" s="137"/>
      <c r="I6" s="137"/>
      <c r="J6" s="137"/>
      <c r="K6" s="127">
        <f t="shared" ref="K6:K16" si="0">SUM(G6:J6)</f>
        <v>0</v>
      </c>
      <c r="L6" s="127"/>
      <c r="M6" s="127">
        <f t="shared" ref="M6:M16" si="1">G6*$G$3+H6*$H$3+I6*$I$3+J6*$J$3</f>
        <v>0</v>
      </c>
      <c r="N6" s="137"/>
      <c r="O6" s="137"/>
      <c r="P6" s="137"/>
      <c r="Q6" s="127">
        <f t="shared" ref="Q6:Q16" si="2">SUM(M6:P6)</f>
        <v>0</v>
      </c>
      <c r="R6" s="127"/>
      <c r="S6" s="127">
        <f t="shared" ref="S6:S16" si="3">Q6*$S$3</f>
        <v>0</v>
      </c>
      <c r="T6" s="127">
        <f t="shared" ref="T6:T16" si="4">(Q6+S6)*$T$3</f>
        <v>0</v>
      </c>
      <c r="U6" s="127">
        <f t="shared" ref="U6:U16" si="5">Q6+S6+T6</f>
        <v>0</v>
      </c>
      <c r="V6" s="135"/>
      <c r="W6" s="127">
        <f t="shared" ref="W6:W16" si="6">K6*E6</f>
        <v>0</v>
      </c>
      <c r="X6" s="127">
        <f t="shared" ref="X6:X16" si="7">M6*E6</f>
        <v>0</v>
      </c>
      <c r="Y6" s="127">
        <f t="shared" ref="Y6:Y16" si="8">(N6+O6+P6)*E6</f>
        <v>0</v>
      </c>
      <c r="Z6" s="127">
        <f t="shared" ref="Z6:Z16" si="9">S6*E6</f>
        <v>0</v>
      </c>
      <c r="AA6" s="127">
        <f t="shared" ref="AA6:AA16" si="10">T6*E6</f>
        <v>0</v>
      </c>
      <c r="AB6" s="127">
        <f t="shared" ref="AB6:AB16" si="11">SUM(X6:AA6)</f>
        <v>0</v>
      </c>
      <c r="AD6" s="157">
        <f t="shared" ref="AD6:AD16" si="12">+G6*E6*$G$3</f>
        <v>0</v>
      </c>
      <c r="AE6" s="157">
        <f t="shared" ref="AE6:AE16" si="13">+H6*E6*$H$3</f>
        <v>0</v>
      </c>
      <c r="AF6" s="157">
        <f t="shared" ref="AF6:AF16" si="14">+I6*E6*$I$3</f>
        <v>0</v>
      </c>
      <c r="AG6" s="157">
        <f t="shared" ref="AG6:AG16" si="15">+J6*E6*$J$3</f>
        <v>0</v>
      </c>
    </row>
    <row r="7" spans="1:33" s="126" customFormat="1" ht="12.75" customHeight="1" x14ac:dyDescent="0.2">
      <c r="A7" s="142">
        <f t="shared" ref="A7:A16" si="16">+A6+1</f>
        <v>3</v>
      </c>
      <c r="B7" s="137"/>
      <c r="C7" s="137"/>
      <c r="D7" s="137"/>
      <c r="E7" s="137"/>
      <c r="F7" s="134"/>
      <c r="G7" s="137"/>
      <c r="H7" s="137"/>
      <c r="I7" s="137"/>
      <c r="J7" s="137"/>
      <c r="K7" s="127">
        <f t="shared" si="0"/>
        <v>0</v>
      </c>
      <c r="L7" s="127"/>
      <c r="M7" s="127">
        <f t="shared" si="1"/>
        <v>0</v>
      </c>
      <c r="N7" s="137"/>
      <c r="O7" s="137"/>
      <c r="P7" s="137"/>
      <c r="Q7" s="127">
        <f t="shared" si="2"/>
        <v>0</v>
      </c>
      <c r="R7" s="127"/>
      <c r="S7" s="127">
        <f t="shared" si="3"/>
        <v>0</v>
      </c>
      <c r="T7" s="127">
        <f t="shared" si="4"/>
        <v>0</v>
      </c>
      <c r="U7" s="127">
        <f t="shared" si="5"/>
        <v>0</v>
      </c>
      <c r="V7" s="135"/>
      <c r="W7" s="127">
        <f t="shared" si="6"/>
        <v>0</v>
      </c>
      <c r="X7" s="127">
        <f t="shared" si="7"/>
        <v>0</v>
      </c>
      <c r="Y7" s="127">
        <f t="shared" si="8"/>
        <v>0</v>
      </c>
      <c r="Z7" s="127">
        <f t="shared" si="9"/>
        <v>0</v>
      </c>
      <c r="AA7" s="127">
        <f t="shared" si="10"/>
        <v>0</v>
      </c>
      <c r="AB7" s="127">
        <f t="shared" si="11"/>
        <v>0</v>
      </c>
      <c r="AD7" s="157">
        <f t="shared" si="12"/>
        <v>0</v>
      </c>
      <c r="AE7" s="157">
        <f t="shared" si="13"/>
        <v>0</v>
      </c>
      <c r="AF7" s="157">
        <f t="shared" si="14"/>
        <v>0</v>
      </c>
      <c r="AG7" s="157">
        <f t="shared" si="15"/>
        <v>0</v>
      </c>
    </row>
    <row r="8" spans="1:33" s="126" customFormat="1" ht="12.75" customHeight="1" x14ac:dyDescent="0.2">
      <c r="A8" s="142">
        <f t="shared" si="16"/>
        <v>4</v>
      </c>
      <c r="B8" s="137"/>
      <c r="C8" s="137"/>
      <c r="D8" s="137"/>
      <c r="E8" s="137"/>
      <c r="F8" s="134"/>
      <c r="G8" s="137"/>
      <c r="H8" s="137"/>
      <c r="I8" s="137"/>
      <c r="J8" s="137"/>
      <c r="K8" s="127">
        <f t="shared" si="0"/>
        <v>0</v>
      </c>
      <c r="L8" s="127"/>
      <c r="M8" s="127">
        <f t="shared" si="1"/>
        <v>0</v>
      </c>
      <c r="N8" s="137"/>
      <c r="O8" s="137"/>
      <c r="P8" s="137"/>
      <c r="Q8" s="127">
        <f t="shared" si="2"/>
        <v>0</v>
      </c>
      <c r="R8" s="127"/>
      <c r="S8" s="127">
        <f t="shared" si="3"/>
        <v>0</v>
      </c>
      <c r="T8" s="127">
        <f t="shared" si="4"/>
        <v>0</v>
      </c>
      <c r="U8" s="127">
        <f t="shared" si="5"/>
        <v>0</v>
      </c>
      <c r="V8" s="135"/>
      <c r="W8" s="127">
        <f t="shared" si="6"/>
        <v>0</v>
      </c>
      <c r="X8" s="127">
        <f t="shared" si="7"/>
        <v>0</v>
      </c>
      <c r="Y8" s="127">
        <f t="shared" si="8"/>
        <v>0</v>
      </c>
      <c r="Z8" s="127">
        <f t="shared" si="9"/>
        <v>0</v>
      </c>
      <c r="AA8" s="127">
        <f t="shared" si="10"/>
        <v>0</v>
      </c>
      <c r="AB8" s="127">
        <f t="shared" si="11"/>
        <v>0</v>
      </c>
      <c r="AD8" s="157">
        <f t="shared" si="12"/>
        <v>0</v>
      </c>
      <c r="AE8" s="157">
        <f t="shared" si="13"/>
        <v>0</v>
      </c>
      <c r="AF8" s="157">
        <f t="shared" si="14"/>
        <v>0</v>
      </c>
      <c r="AG8" s="157">
        <f t="shared" si="15"/>
        <v>0</v>
      </c>
    </row>
    <row r="9" spans="1:33" s="126" customFormat="1" ht="12.75" customHeight="1" x14ac:dyDescent="0.2">
      <c r="A9" s="142">
        <f t="shared" si="16"/>
        <v>5</v>
      </c>
      <c r="B9" s="137"/>
      <c r="C9" s="137"/>
      <c r="D9" s="137"/>
      <c r="E9" s="137"/>
      <c r="F9" s="134"/>
      <c r="G9" s="137"/>
      <c r="H9" s="137"/>
      <c r="I9" s="137"/>
      <c r="J9" s="137"/>
      <c r="K9" s="127">
        <f t="shared" si="0"/>
        <v>0</v>
      </c>
      <c r="L9" s="127"/>
      <c r="M9" s="127">
        <f t="shared" si="1"/>
        <v>0</v>
      </c>
      <c r="N9" s="137"/>
      <c r="O9" s="137"/>
      <c r="P9" s="137"/>
      <c r="Q9" s="127">
        <f t="shared" si="2"/>
        <v>0</v>
      </c>
      <c r="R9" s="127"/>
      <c r="S9" s="127">
        <f t="shared" si="3"/>
        <v>0</v>
      </c>
      <c r="T9" s="127">
        <f t="shared" si="4"/>
        <v>0</v>
      </c>
      <c r="U9" s="127">
        <f t="shared" si="5"/>
        <v>0</v>
      </c>
      <c r="V9" s="135"/>
      <c r="W9" s="127">
        <f t="shared" si="6"/>
        <v>0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0</v>
      </c>
      <c r="AB9" s="127">
        <f t="shared" si="11"/>
        <v>0</v>
      </c>
      <c r="AD9" s="157">
        <f t="shared" si="12"/>
        <v>0</v>
      </c>
      <c r="AE9" s="157">
        <f t="shared" si="13"/>
        <v>0</v>
      </c>
      <c r="AF9" s="157">
        <f t="shared" si="14"/>
        <v>0</v>
      </c>
      <c r="AG9" s="157">
        <f t="shared" si="15"/>
        <v>0</v>
      </c>
    </row>
    <row r="10" spans="1:33" s="126" customFormat="1" ht="12.75" customHeight="1" x14ac:dyDescent="0.2">
      <c r="A10" s="142">
        <f t="shared" si="16"/>
        <v>6</v>
      </c>
      <c r="B10" s="137"/>
      <c r="C10" s="137"/>
      <c r="D10" s="137"/>
      <c r="E10" s="137"/>
      <c r="F10" s="134"/>
      <c r="G10" s="137"/>
      <c r="H10" s="137"/>
      <c r="I10" s="137"/>
      <c r="J10" s="137"/>
      <c r="K10" s="127">
        <f t="shared" si="0"/>
        <v>0</v>
      </c>
      <c r="L10" s="127"/>
      <c r="M10" s="127">
        <f t="shared" si="1"/>
        <v>0</v>
      </c>
      <c r="N10" s="137"/>
      <c r="O10" s="137"/>
      <c r="P10" s="137"/>
      <c r="Q10" s="127">
        <f t="shared" si="2"/>
        <v>0</v>
      </c>
      <c r="R10" s="127"/>
      <c r="S10" s="127">
        <f t="shared" si="3"/>
        <v>0</v>
      </c>
      <c r="T10" s="127">
        <f t="shared" si="4"/>
        <v>0</v>
      </c>
      <c r="U10" s="127">
        <f t="shared" si="5"/>
        <v>0</v>
      </c>
      <c r="V10" s="135"/>
      <c r="W10" s="127">
        <f t="shared" si="6"/>
        <v>0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0</v>
      </c>
      <c r="AB10" s="127">
        <f t="shared" si="11"/>
        <v>0</v>
      </c>
      <c r="AD10" s="157">
        <f t="shared" si="12"/>
        <v>0</v>
      </c>
      <c r="AE10" s="157">
        <f t="shared" si="13"/>
        <v>0</v>
      </c>
      <c r="AF10" s="157">
        <f t="shared" si="14"/>
        <v>0</v>
      </c>
      <c r="AG10" s="157">
        <f t="shared" si="15"/>
        <v>0</v>
      </c>
    </row>
    <row r="11" spans="1:33" s="126" customFormat="1" ht="12.75" customHeight="1" x14ac:dyDescent="0.2">
      <c r="A11" s="142">
        <f t="shared" si="16"/>
        <v>7</v>
      </c>
      <c r="B11" s="137"/>
      <c r="C11" s="137"/>
      <c r="D11" s="137"/>
      <c r="E11" s="137"/>
      <c r="F11" s="134"/>
      <c r="G11" s="137"/>
      <c r="H11" s="137"/>
      <c r="I11" s="137"/>
      <c r="J11" s="137"/>
      <c r="K11" s="127">
        <f t="shared" si="0"/>
        <v>0</v>
      </c>
      <c r="L11" s="127"/>
      <c r="M11" s="127">
        <f t="shared" si="1"/>
        <v>0</v>
      </c>
      <c r="N11" s="137"/>
      <c r="O11" s="137"/>
      <c r="P11" s="137"/>
      <c r="Q11" s="127">
        <f t="shared" si="2"/>
        <v>0</v>
      </c>
      <c r="R11" s="127"/>
      <c r="S11" s="127">
        <f t="shared" si="3"/>
        <v>0</v>
      </c>
      <c r="T11" s="127">
        <f t="shared" si="4"/>
        <v>0</v>
      </c>
      <c r="U11" s="127">
        <f t="shared" si="5"/>
        <v>0</v>
      </c>
      <c r="V11" s="135"/>
      <c r="W11" s="127">
        <f t="shared" si="6"/>
        <v>0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0</v>
      </c>
      <c r="AB11" s="127">
        <f t="shared" si="11"/>
        <v>0</v>
      </c>
      <c r="AD11" s="157">
        <f t="shared" si="12"/>
        <v>0</v>
      </c>
      <c r="AE11" s="157">
        <f t="shared" si="13"/>
        <v>0</v>
      </c>
      <c r="AF11" s="157">
        <f t="shared" si="14"/>
        <v>0</v>
      </c>
      <c r="AG11" s="157">
        <f t="shared" si="15"/>
        <v>0</v>
      </c>
    </row>
    <row r="12" spans="1:33" s="126" customFormat="1" ht="12.75" customHeight="1" x14ac:dyDescent="0.2">
      <c r="A12" s="142">
        <f t="shared" si="16"/>
        <v>8</v>
      </c>
      <c r="B12" s="137"/>
      <c r="C12" s="137"/>
      <c r="D12" s="137"/>
      <c r="E12" s="137"/>
      <c r="F12" s="134"/>
      <c r="G12" s="137"/>
      <c r="H12" s="137"/>
      <c r="I12" s="137"/>
      <c r="J12" s="137"/>
      <c r="K12" s="127">
        <f t="shared" si="0"/>
        <v>0</v>
      </c>
      <c r="L12" s="127"/>
      <c r="M12" s="127">
        <f t="shared" si="1"/>
        <v>0</v>
      </c>
      <c r="N12" s="137"/>
      <c r="O12" s="137"/>
      <c r="P12" s="137"/>
      <c r="Q12" s="127">
        <f t="shared" si="2"/>
        <v>0</v>
      </c>
      <c r="R12" s="127"/>
      <c r="S12" s="127">
        <f t="shared" si="3"/>
        <v>0</v>
      </c>
      <c r="T12" s="127">
        <f t="shared" si="4"/>
        <v>0</v>
      </c>
      <c r="U12" s="127">
        <f t="shared" si="5"/>
        <v>0</v>
      </c>
      <c r="V12" s="135"/>
      <c r="W12" s="127">
        <f t="shared" si="6"/>
        <v>0</v>
      </c>
      <c r="X12" s="127">
        <f t="shared" si="7"/>
        <v>0</v>
      </c>
      <c r="Y12" s="127">
        <f t="shared" si="8"/>
        <v>0</v>
      </c>
      <c r="Z12" s="127">
        <f t="shared" si="9"/>
        <v>0</v>
      </c>
      <c r="AA12" s="127">
        <f t="shared" si="10"/>
        <v>0</v>
      </c>
      <c r="AB12" s="127">
        <f t="shared" si="11"/>
        <v>0</v>
      </c>
      <c r="AD12" s="157">
        <f t="shared" si="12"/>
        <v>0</v>
      </c>
      <c r="AE12" s="157">
        <f t="shared" si="13"/>
        <v>0</v>
      </c>
      <c r="AF12" s="157">
        <f t="shared" si="14"/>
        <v>0</v>
      </c>
      <c r="AG12" s="157">
        <f t="shared" si="15"/>
        <v>0</v>
      </c>
    </row>
    <row r="13" spans="1:33" s="126" customFormat="1" ht="12.75" customHeight="1" x14ac:dyDescent="0.2">
      <c r="A13" s="142">
        <f t="shared" si="16"/>
        <v>9</v>
      </c>
      <c r="B13" s="137"/>
      <c r="C13" s="137"/>
      <c r="D13" s="137"/>
      <c r="E13" s="137"/>
      <c r="F13" s="134"/>
      <c r="G13" s="137"/>
      <c r="H13" s="137"/>
      <c r="I13" s="137"/>
      <c r="J13" s="137"/>
      <c r="K13" s="127">
        <f t="shared" si="0"/>
        <v>0</v>
      </c>
      <c r="L13" s="127"/>
      <c r="M13" s="127">
        <f t="shared" si="1"/>
        <v>0</v>
      </c>
      <c r="N13" s="137"/>
      <c r="O13" s="137"/>
      <c r="P13" s="137"/>
      <c r="Q13" s="127">
        <f t="shared" si="2"/>
        <v>0</v>
      </c>
      <c r="R13" s="127"/>
      <c r="S13" s="127">
        <f t="shared" si="3"/>
        <v>0</v>
      </c>
      <c r="T13" s="127">
        <f t="shared" si="4"/>
        <v>0</v>
      </c>
      <c r="U13" s="127">
        <f t="shared" si="5"/>
        <v>0</v>
      </c>
      <c r="V13" s="135"/>
      <c r="W13" s="127">
        <f t="shared" si="6"/>
        <v>0</v>
      </c>
      <c r="X13" s="127">
        <f t="shared" si="7"/>
        <v>0</v>
      </c>
      <c r="Y13" s="127">
        <f t="shared" si="8"/>
        <v>0</v>
      </c>
      <c r="Z13" s="127">
        <f t="shared" si="9"/>
        <v>0</v>
      </c>
      <c r="AA13" s="127">
        <f t="shared" si="10"/>
        <v>0</v>
      </c>
      <c r="AB13" s="127">
        <f t="shared" si="11"/>
        <v>0</v>
      </c>
      <c r="AD13" s="157">
        <f t="shared" si="12"/>
        <v>0</v>
      </c>
      <c r="AE13" s="157">
        <f t="shared" si="13"/>
        <v>0</v>
      </c>
      <c r="AF13" s="157">
        <f t="shared" si="14"/>
        <v>0</v>
      </c>
      <c r="AG13" s="157">
        <f t="shared" si="15"/>
        <v>0</v>
      </c>
    </row>
    <row r="14" spans="1:33" s="126" customFormat="1" ht="12.75" customHeight="1" x14ac:dyDescent="0.2">
      <c r="A14" s="142">
        <f t="shared" si="16"/>
        <v>10</v>
      </c>
      <c r="B14" s="137"/>
      <c r="C14" s="137"/>
      <c r="D14" s="137"/>
      <c r="E14" s="137"/>
      <c r="F14" s="134"/>
      <c r="G14" s="137"/>
      <c r="H14" s="137"/>
      <c r="I14" s="137"/>
      <c r="J14" s="137"/>
      <c r="K14" s="127">
        <f t="shared" si="0"/>
        <v>0</v>
      </c>
      <c r="L14" s="127"/>
      <c r="M14" s="127">
        <f t="shared" si="1"/>
        <v>0</v>
      </c>
      <c r="N14" s="137"/>
      <c r="O14" s="137"/>
      <c r="P14" s="137"/>
      <c r="Q14" s="127">
        <f t="shared" si="2"/>
        <v>0</v>
      </c>
      <c r="R14" s="127"/>
      <c r="S14" s="127">
        <f t="shared" si="3"/>
        <v>0</v>
      </c>
      <c r="T14" s="127">
        <f t="shared" si="4"/>
        <v>0</v>
      </c>
      <c r="U14" s="127">
        <f t="shared" si="5"/>
        <v>0</v>
      </c>
      <c r="V14" s="135"/>
      <c r="W14" s="127">
        <f t="shared" si="6"/>
        <v>0</v>
      </c>
      <c r="X14" s="127">
        <f t="shared" si="7"/>
        <v>0</v>
      </c>
      <c r="Y14" s="127">
        <f t="shared" si="8"/>
        <v>0</v>
      </c>
      <c r="Z14" s="127">
        <f t="shared" si="9"/>
        <v>0</v>
      </c>
      <c r="AA14" s="127">
        <f t="shared" si="10"/>
        <v>0</v>
      </c>
      <c r="AB14" s="127">
        <f t="shared" si="11"/>
        <v>0</v>
      </c>
      <c r="AD14" s="157">
        <f t="shared" si="12"/>
        <v>0</v>
      </c>
      <c r="AE14" s="157">
        <f t="shared" si="13"/>
        <v>0</v>
      </c>
      <c r="AF14" s="157">
        <f t="shared" si="14"/>
        <v>0</v>
      </c>
      <c r="AG14" s="157">
        <f t="shared" si="15"/>
        <v>0</v>
      </c>
    </row>
    <row r="15" spans="1:33" s="126" customFormat="1" ht="12.75" customHeight="1" x14ac:dyDescent="0.2">
      <c r="A15" s="142">
        <f t="shared" si="16"/>
        <v>11</v>
      </c>
      <c r="B15" s="137"/>
      <c r="C15" s="137"/>
      <c r="D15" s="137"/>
      <c r="E15" s="137"/>
      <c r="F15" s="134"/>
      <c r="G15" s="137"/>
      <c r="H15" s="137"/>
      <c r="I15" s="137"/>
      <c r="J15" s="137"/>
      <c r="K15" s="127">
        <f t="shared" si="0"/>
        <v>0</v>
      </c>
      <c r="L15" s="127"/>
      <c r="M15" s="127">
        <f t="shared" si="1"/>
        <v>0</v>
      </c>
      <c r="N15" s="137"/>
      <c r="O15" s="137"/>
      <c r="P15" s="137"/>
      <c r="Q15" s="127">
        <f t="shared" si="2"/>
        <v>0</v>
      </c>
      <c r="R15" s="127"/>
      <c r="S15" s="127">
        <f t="shared" si="3"/>
        <v>0</v>
      </c>
      <c r="T15" s="127">
        <f t="shared" si="4"/>
        <v>0</v>
      </c>
      <c r="U15" s="127">
        <f t="shared" si="5"/>
        <v>0</v>
      </c>
      <c r="V15" s="135"/>
      <c r="W15" s="127">
        <f t="shared" si="6"/>
        <v>0</v>
      </c>
      <c r="X15" s="127">
        <f t="shared" si="7"/>
        <v>0</v>
      </c>
      <c r="Y15" s="127">
        <f t="shared" si="8"/>
        <v>0</v>
      </c>
      <c r="Z15" s="127">
        <f t="shared" si="9"/>
        <v>0</v>
      </c>
      <c r="AA15" s="127">
        <f t="shared" si="10"/>
        <v>0</v>
      </c>
      <c r="AB15" s="127">
        <f t="shared" si="11"/>
        <v>0</v>
      </c>
      <c r="AD15" s="157">
        <f t="shared" si="12"/>
        <v>0</v>
      </c>
      <c r="AE15" s="157">
        <f t="shared" si="13"/>
        <v>0</v>
      </c>
      <c r="AF15" s="157">
        <f t="shared" si="14"/>
        <v>0</v>
      </c>
      <c r="AG15" s="157">
        <f t="shared" si="15"/>
        <v>0</v>
      </c>
    </row>
    <row r="16" spans="1:33" s="126" customFormat="1" ht="12.75" customHeight="1" x14ac:dyDescent="0.2">
      <c r="A16" s="142">
        <f t="shared" si="16"/>
        <v>12</v>
      </c>
      <c r="B16" s="137"/>
      <c r="C16" s="137"/>
      <c r="D16" s="137"/>
      <c r="E16" s="137"/>
      <c r="F16" s="134"/>
      <c r="G16" s="137"/>
      <c r="H16" s="137"/>
      <c r="I16" s="137"/>
      <c r="J16" s="137"/>
      <c r="K16" s="127">
        <f t="shared" si="0"/>
        <v>0</v>
      </c>
      <c r="L16" s="127"/>
      <c r="M16" s="127">
        <f t="shared" si="1"/>
        <v>0</v>
      </c>
      <c r="N16" s="137"/>
      <c r="O16" s="137"/>
      <c r="P16" s="137"/>
      <c r="Q16" s="127">
        <f t="shared" si="2"/>
        <v>0</v>
      </c>
      <c r="R16" s="127"/>
      <c r="S16" s="127">
        <f t="shared" si="3"/>
        <v>0</v>
      </c>
      <c r="T16" s="127">
        <f t="shared" si="4"/>
        <v>0</v>
      </c>
      <c r="U16" s="127">
        <f t="shared" si="5"/>
        <v>0</v>
      </c>
      <c r="V16" s="135"/>
      <c r="W16" s="127">
        <f t="shared" si="6"/>
        <v>0</v>
      </c>
      <c r="X16" s="127">
        <f t="shared" si="7"/>
        <v>0</v>
      </c>
      <c r="Y16" s="127">
        <f t="shared" si="8"/>
        <v>0</v>
      </c>
      <c r="Z16" s="127">
        <f t="shared" si="9"/>
        <v>0</v>
      </c>
      <c r="AA16" s="127">
        <f t="shared" si="10"/>
        <v>0</v>
      </c>
      <c r="AB16" s="127">
        <f t="shared" si="11"/>
        <v>0</v>
      </c>
      <c r="AD16" s="157">
        <f t="shared" si="12"/>
        <v>0</v>
      </c>
      <c r="AE16" s="157">
        <f t="shared" si="13"/>
        <v>0</v>
      </c>
      <c r="AF16" s="157">
        <f t="shared" si="14"/>
        <v>0</v>
      </c>
      <c r="AG16" s="157">
        <f t="shared" si="15"/>
        <v>0</v>
      </c>
    </row>
    <row r="17" spans="1:33" s="126" customFormat="1" ht="12.75" customHeight="1" x14ac:dyDescent="0.25">
      <c r="A17" s="143"/>
      <c r="B17" s="144"/>
      <c r="C17" s="145" t="s">
        <v>93</v>
      </c>
      <c r="D17" s="144"/>
      <c r="E17" s="144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2"/>
      <c r="W17" s="153"/>
      <c r="X17" s="153"/>
      <c r="Y17" s="153"/>
      <c r="Z17" s="153"/>
      <c r="AA17" s="153"/>
      <c r="AB17" s="153"/>
      <c r="AD17" s="156"/>
      <c r="AE17" s="156"/>
      <c r="AF17" s="156"/>
      <c r="AG17" s="156"/>
    </row>
    <row r="18" spans="1:33" s="126" customFormat="1" ht="12.75" customHeight="1" x14ac:dyDescent="0.2">
      <c r="A18" s="146">
        <f>+A16+1</f>
        <v>13</v>
      </c>
      <c r="B18" s="137"/>
      <c r="C18" s="137"/>
      <c r="D18" s="137"/>
      <c r="E18" s="137"/>
      <c r="F18" s="135"/>
      <c r="G18" s="137"/>
      <c r="H18" s="137"/>
      <c r="I18" s="137"/>
      <c r="J18" s="137"/>
      <c r="K18" s="127">
        <f t="shared" ref="K18:K26" si="17">SUM(G18:J18)</f>
        <v>0</v>
      </c>
      <c r="L18" s="127"/>
      <c r="M18" s="127">
        <f t="shared" ref="M18:M26" si="18">G18*$G$3+H18*$H$3+I18*$I$3+J18*$J$3</f>
        <v>0</v>
      </c>
      <c r="N18" s="137"/>
      <c r="O18" s="137"/>
      <c r="P18" s="137"/>
      <c r="Q18" s="127">
        <f t="shared" ref="Q18:Q26" si="19">SUM(M18:P18)</f>
        <v>0</v>
      </c>
      <c r="R18" s="127"/>
      <c r="S18" s="127">
        <f t="shared" ref="S18:S26" si="20">Q18*$S$3</f>
        <v>0</v>
      </c>
      <c r="T18" s="127">
        <f t="shared" ref="T18:T26" si="21">(Q18+S18)*$T$3</f>
        <v>0</v>
      </c>
      <c r="U18" s="127">
        <f t="shared" ref="U18:U26" si="22">Q18+S18+T18</f>
        <v>0</v>
      </c>
      <c r="V18" s="135"/>
      <c r="W18" s="127">
        <f t="shared" ref="W18:W26" si="23">K18*E18</f>
        <v>0</v>
      </c>
      <c r="X18" s="127">
        <f t="shared" ref="X18:X26" si="24">M18*E18</f>
        <v>0</v>
      </c>
      <c r="Y18" s="127">
        <f t="shared" ref="Y18:Y26" si="25">(N18+O18+P18)*E18</f>
        <v>0</v>
      </c>
      <c r="Z18" s="127">
        <f t="shared" ref="Z18:Z26" si="26">S18*E18</f>
        <v>0</v>
      </c>
      <c r="AA18" s="127">
        <f t="shared" ref="AA18:AA26" si="27">T18*E18</f>
        <v>0</v>
      </c>
      <c r="AB18" s="127">
        <f t="shared" ref="AB18:AB26" si="28">SUM(X18:AA18)</f>
        <v>0</v>
      </c>
      <c r="AD18" s="157">
        <f t="shared" ref="AD18:AD32" si="29">+G18*E18*$G$3</f>
        <v>0</v>
      </c>
      <c r="AE18" s="157">
        <f t="shared" ref="AE18:AE32" si="30">+H18*E18*$H$3</f>
        <v>0</v>
      </c>
      <c r="AF18" s="157">
        <f t="shared" ref="AF18:AF32" si="31">+I18*E18*$I$3</f>
        <v>0</v>
      </c>
      <c r="AG18" s="157">
        <f t="shared" ref="AG18:AG32" si="32">+J18*E18*$J$3</f>
        <v>0</v>
      </c>
    </row>
    <row r="19" spans="1:33" s="126" customFormat="1" ht="12.75" customHeight="1" x14ac:dyDescent="0.2">
      <c r="A19" s="146">
        <f t="shared" ref="A19:A26" si="33">+A18+1</f>
        <v>14</v>
      </c>
      <c r="B19" s="137"/>
      <c r="C19" s="137"/>
      <c r="D19" s="137"/>
      <c r="E19" s="137"/>
      <c r="F19" s="135"/>
      <c r="G19" s="137"/>
      <c r="H19" s="137"/>
      <c r="I19" s="137"/>
      <c r="J19" s="137"/>
      <c r="K19" s="127">
        <f t="shared" si="17"/>
        <v>0</v>
      </c>
      <c r="L19" s="127"/>
      <c r="M19" s="127">
        <f t="shared" si="18"/>
        <v>0</v>
      </c>
      <c r="N19" s="137"/>
      <c r="O19" s="137"/>
      <c r="P19" s="137"/>
      <c r="Q19" s="127">
        <f t="shared" si="19"/>
        <v>0</v>
      </c>
      <c r="R19" s="127"/>
      <c r="S19" s="127">
        <f t="shared" si="20"/>
        <v>0</v>
      </c>
      <c r="T19" s="127">
        <f t="shared" si="21"/>
        <v>0</v>
      </c>
      <c r="U19" s="127">
        <f t="shared" si="22"/>
        <v>0</v>
      </c>
      <c r="V19" s="135"/>
      <c r="W19" s="127">
        <f t="shared" si="23"/>
        <v>0</v>
      </c>
      <c r="X19" s="127">
        <f t="shared" si="24"/>
        <v>0</v>
      </c>
      <c r="Y19" s="127">
        <f t="shared" si="25"/>
        <v>0</v>
      </c>
      <c r="Z19" s="127">
        <f t="shared" si="26"/>
        <v>0</v>
      </c>
      <c r="AA19" s="127">
        <f t="shared" si="27"/>
        <v>0</v>
      </c>
      <c r="AB19" s="127">
        <f t="shared" si="28"/>
        <v>0</v>
      </c>
      <c r="AD19" s="157">
        <f t="shared" si="29"/>
        <v>0</v>
      </c>
      <c r="AE19" s="157">
        <f t="shared" si="30"/>
        <v>0</v>
      </c>
      <c r="AF19" s="157">
        <f t="shared" si="31"/>
        <v>0</v>
      </c>
      <c r="AG19" s="157">
        <f t="shared" si="32"/>
        <v>0</v>
      </c>
    </row>
    <row r="20" spans="1:33" s="126" customFormat="1" ht="12.75" customHeight="1" x14ac:dyDescent="0.2">
      <c r="A20" s="146">
        <f t="shared" si="33"/>
        <v>15</v>
      </c>
      <c r="B20" s="137"/>
      <c r="C20" s="137"/>
      <c r="D20" s="137"/>
      <c r="E20" s="137"/>
      <c r="F20" s="135"/>
      <c r="G20" s="137"/>
      <c r="H20" s="137"/>
      <c r="I20" s="137"/>
      <c r="J20" s="137"/>
      <c r="K20" s="127">
        <f t="shared" si="17"/>
        <v>0</v>
      </c>
      <c r="L20" s="127"/>
      <c r="M20" s="127">
        <f t="shared" si="18"/>
        <v>0</v>
      </c>
      <c r="N20" s="137"/>
      <c r="O20" s="137"/>
      <c r="P20" s="137"/>
      <c r="Q20" s="127">
        <f t="shared" si="19"/>
        <v>0</v>
      </c>
      <c r="R20" s="127"/>
      <c r="S20" s="127">
        <f t="shared" si="20"/>
        <v>0</v>
      </c>
      <c r="T20" s="127">
        <f t="shared" si="21"/>
        <v>0</v>
      </c>
      <c r="U20" s="127">
        <f t="shared" si="22"/>
        <v>0</v>
      </c>
      <c r="V20" s="135"/>
      <c r="W20" s="127">
        <f t="shared" si="23"/>
        <v>0</v>
      </c>
      <c r="X20" s="127">
        <f t="shared" si="24"/>
        <v>0</v>
      </c>
      <c r="Y20" s="127">
        <f t="shared" si="25"/>
        <v>0</v>
      </c>
      <c r="Z20" s="127">
        <f t="shared" si="26"/>
        <v>0</v>
      </c>
      <c r="AA20" s="127">
        <f t="shared" si="27"/>
        <v>0</v>
      </c>
      <c r="AB20" s="127">
        <f t="shared" si="28"/>
        <v>0</v>
      </c>
      <c r="AD20" s="157">
        <f t="shared" si="29"/>
        <v>0</v>
      </c>
      <c r="AE20" s="157">
        <f t="shared" si="30"/>
        <v>0</v>
      </c>
      <c r="AF20" s="157">
        <f t="shared" si="31"/>
        <v>0</v>
      </c>
      <c r="AG20" s="157">
        <f t="shared" si="32"/>
        <v>0</v>
      </c>
    </row>
    <row r="21" spans="1:33" s="126" customFormat="1" ht="12.75" customHeight="1" x14ac:dyDescent="0.2">
      <c r="A21" s="146">
        <f t="shared" si="33"/>
        <v>16</v>
      </c>
      <c r="B21" s="137"/>
      <c r="C21" s="137"/>
      <c r="D21" s="137"/>
      <c r="E21" s="137"/>
      <c r="F21" s="135"/>
      <c r="G21" s="137"/>
      <c r="H21" s="137"/>
      <c r="I21" s="137"/>
      <c r="J21" s="137"/>
      <c r="K21" s="127">
        <f t="shared" si="17"/>
        <v>0</v>
      </c>
      <c r="L21" s="127"/>
      <c r="M21" s="127">
        <f t="shared" si="18"/>
        <v>0</v>
      </c>
      <c r="N21" s="137"/>
      <c r="O21" s="137"/>
      <c r="P21" s="137"/>
      <c r="Q21" s="127">
        <f t="shared" si="19"/>
        <v>0</v>
      </c>
      <c r="R21" s="127"/>
      <c r="S21" s="127">
        <f t="shared" si="20"/>
        <v>0</v>
      </c>
      <c r="T21" s="127">
        <f t="shared" si="21"/>
        <v>0</v>
      </c>
      <c r="U21" s="127">
        <f t="shared" si="22"/>
        <v>0</v>
      </c>
      <c r="V21" s="135"/>
      <c r="W21" s="127">
        <f t="shared" si="23"/>
        <v>0</v>
      </c>
      <c r="X21" s="127">
        <f t="shared" si="24"/>
        <v>0</v>
      </c>
      <c r="Y21" s="127">
        <f t="shared" si="25"/>
        <v>0</v>
      </c>
      <c r="Z21" s="127">
        <f t="shared" si="26"/>
        <v>0</v>
      </c>
      <c r="AA21" s="127">
        <f t="shared" si="27"/>
        <v>0</v>
      </c>
      <c r="AB21" s="127">
        <f t="shared" si="28"/>
        <v>0</v>
      </c>
      <c r="AD21" s="157">
        <f t="shared" si="29"/>
        <v>0</v>
      </c>
      <c r="AE21" s="157">
        <f t="shared" si="30"/>
        <v>0</v>
      </c>
      <c r="AF21" s="157">
        <f t="shared" si="31"/>
        <v>0</v>
      </c>
      <c r="AG21" s="157">
        <f t="shared" si="32"/>
        <v>0</v>
      </c>
    </row>
    <row r="22" spans="1:33" s="126" customFormat="1" ht="12.75" customHeight="1" x14ac:dyDescent="0.2">
      <c r="A22" s="146">
        <f t="shared" si="33"/>
        <v>17</v>
      </c>
      <c r="B22" s="137"/>
      <c r="C22" s="137"/>
      <c r="D22" s="137"/>
      <c r="E22" s="137"/>
      <c r="F22" s="135"/>
      <c r="G22" s="137"/>
      <c r="H22" s="137"/>
      <c r="I22" s="137"/>
      <c r="J22" s="137"/>
      <c r="K22" s="127">
        <f t="shared" si="17"/>
        <v>0</v>
      </c>
      <c r="L22" s="127"/>
      <c r="M22" s="127">
        <f t="shared" si="18"/>
        <v>0</v>
      </c>
      <c r="N22" s="137"/>
      <c r="O22" s="137"/>
      <c r="P22" s="137"/>
      <c r="Q22" s="127">
        <f t="shared" si="19"/>
        <v>0</v>
      </c>
      <c r="R22" s="127"/>
      <c r="S22" s="127">
        <f t="shared" si="20"/>
        <v>0</v>
      </c>
      <c r="T22" s="127">
        <f t="shared" si="21"/>
        <v>0</v>
      </c>
      <c r="U22" s="127">
        <f t="shared" si="22"/>
        <v>0</v>
      </c>
      <c r="V22" s="135"/>
      <c r="W22" s="127">
        <f t="shared" si="23"/>
        <v>0</v>
      </c>
      <c r="X22" s="127">
        <f t="shared" si="24"/>
        <v>0</v>
      </c>
      <c r="Y22" s="127">
        <f t="shared" si="25"/>
        <v>0</v>
      </c>
      <c r="Z22" s="127">
        <f t="shared" si="26"/>
        <v>0</v>
      </c>
      <c r="AA22" s="127">
        <f t="shared" si="27"/>
        <v>0</v>
      </c>
      <c r="AB22" s="127">
        <f t="shared" si="28"/>
        <v>0</v>
      </c>
      <c r="AD22" s="157">
        <f t="shared" si="29"/>
        <v>0</v>
      </c>
      <c r="AE22" s="157">
        <f t="shared" si="30"/>
        <v>0</v>
      </c>
      <c r="AF22" s="157">
        <f t="shared" si="31"/>
        <v>0</v>
      </c>
      <c r="AG22" s="157">
        <f t="shared" si="32"/>
        <v>0</v>
      </c>
    </row>
    <row r="23" spans="1:33" s="126" customFormat="1" ht="12.75" customHeight="1" x14ac:dyDescent="0.2">
      <c r="A23" s="146">
        <f t="shared" si="33"/>
        <v>18</v>
      </c>
      <c r="B23" s="137"/>
      <c r="C23" s="137"/>
      <c r="D23" s="137"/>
      <c r="E23" s="137"/>
      <c r="F23" s="135"/>
      <c r="G23" s="137"/>
      <c r="H23" s="137"/>
      <c r="I23" s="137"/>
      <c r="J23" s="137"/>
      <c r="K23" s="127">
        <f t="shared" si="17"/>
        <v>0</v>
      </c>
      <c r="L23" s="127"/>
      <c r="M23" s="127">
        <f t="shared" si="18"/>
        <v>0</v>
      </c>
      <c r="N23" s="137"/>
      <c r="O23" s="137"/>
      <c r="P23" s="137"/>
      <c r="Q23" s="127">
        <f t="shared" si="19"/>
        <v>0</v>
      </c>
      <c r="R23" s="127"/>
      <c r="S23" s="127">
        <f t="shared" si="20"/>
        <v>0</v>
      </c>
      <c r="T23" s="127">
        <f t="shared" si="21"/>
        <v>0</v>
      </c>
      <c r="U23" s="127">
        <f t="shared" si="22"/>
        <v>0</v>
      </c>
      <c r="V23" s="135"/>
      <c r="W23" s="127">
        <f t="shared" si="23"/>
        <v>0</v>
      </c>
      <c r="X23" s="127">
        <f t="shared" si="24"/>
        <v>0</v>
      </c>
      <c r="Y23" s="127">
        <f t="shared" si="25"/>
        <v>0</v>
      </c>
      <c r="Z23" s="127">
        <f t="shared" si="26"/>
        <v>0</v>
      </c>
      <c r="AA23" s="127">
        <f t="shared" si="27"/>
        <v>0</v>
      </c>
      <c r="AB23" s="127">
        <f t="shared" si="28"/>
        <v>0</v>
      </c>
      <c r="AD23" s="157">
        <f t="shared" si="29"/>
        <v>0</v>
      </c>
      <c r="AE23" s="157">
        <f t="shared" si="30"/>
        <v>0</v>
      </c>
      <c r="AF23" s="157">
        <f t="shared" si="31"/>
        <v>0</v>
      </c>
      <c r="AG23" s="157">
        <f t="shared" si="32"/>
        <v>0</v>
      </c>
    </row>
    <row r="24" spans="1:33" s="126" customFormat="1" ht="12.75" customHeight="1" x14ac:dyDescent="0.2">
      <c r="A24" s="146">
        <f t="shared" si="33"/>
        <v>19</v>
      </c>
      <c r="B24" s="137"/>
      <c r="C24" s="137"/>
      <c r="D24" s="137"/>
      <c r="E24" s="137"/>
      <c r="F24" s="135"/>
      <c r="G24" s="137"/>
      <c r="H24" s="137"/>
      <c r="I24" s="137"/>
      <c r="J24" s="137"/>
      <c r="K24" s="127">
        <f t="shared" si="17"/>
        <v>0</v>
      </c>
      <c r="L24" s="127"/>
      <c r="M24" s="127">
        <f t="shared" si="18"/>
        <v>0</v>
      </c>
      <c r="N24" s="137"/>
      <c r="O24" s="137"/>
      <c r="P24" s="137"/>
      <c r="Q24" s="127">
        <f t="shared" si="19"/>
        <v>0</v>
      </c>
      <c r="R24" s="127"/>
      <c r="S24" s="127">
        <f t="shared" si="20"/>
        <v>0</v>
      </c>
      <c r="T24" s="127">
        <f t="shared" si="21"/>
        <v>0</v>
      </c>
      <c r="U24" s="127">
        <f t="shared" si="22"/>
        <v>0</v>
      </c>
      <c r="V24" s="135"/>
      <c r="W24" s="127">
        <f t="shared" si="23"/>
        <v>0</v>
      </c>
      <c r="X24" s="127">
        <f t="shared" si="24"/>
        <v>0</v>
      </c>
      <c r="Y24" s="127">
        <f t="shared" si="25"/>
        <v>0</v>
      </c>
      <c r="Z24" s="127">
        <f t="shared" si="26"/>
        <v>0</v>
      </c>
      <c r="AA24" s="127">
        <f t="shared" si="27"/>
        <v>0</v>
      </c>
      <c r="AB24" s="127">
        <f t="shared" si="28"/>
        <v>0</v>
      </c>
      <c r="AD24" s="157">
        <f t="shared" si="29"/>
        <v>0</v>
      </c>
      <c r="AE24" s="157">
        <f t="shared" si="30"/>
        <v>0</v>
      </c>
      <c r="AF24" s="157">
        <f t="shared" si="31"/>
        <v>0</v>
      </c>
      <c r="AG24" s="157">
        <f t="shared" si="32"/>
        <v>0</v>
      </c>
    </row>
    <row r="25" spans="1:33" s="126" customFormat="1" ht="12.75" customHeight="1" x14ac:dyDescent="0.2">
      <c r="A25" s="146">
        <f t="shared" si="33"/>
        <v>20</v>
      </c>
      <c r="B25" s="137"/>
      <c r="C25" s="137"/>
      <c r="D25" s="137"/>
      <c r="E25" s="137"/>
      <c r="F25" s="135"/>
      <c r="G25" s="137"/>
      <c r="H25" s="137"/>
      <c r="I25" s="137"/>
      <c r="J25" s="137"/>
      <c r="K25" s="127">
        <f t="shared" si="17"/>
        <v>0</v>
      </c>
      <c r="L25" s="127"/>
      <c r="M25" s="127">
        <f t="shared" si="18"/>
        <v>0</v>
      </c>
      <c r="N25" s="137"/>
      <c r="O25" s="137"/>
      <c r="P25" s="137"/>
      <c r="Q25" s="127">
        <f t="shared" si="19"/>
        <v>0</v>
      </c>
      <c r="R25" s="127"/>
      <c r="S25" s="127">
        <f t="shared" si="20"/>
        <v>0</v>
      </c>
      <c r="T25" s="127">
        <f t="shared" si="21"/>
        <v>0</v>
      </c>
      <c r="U25" s="127">
        <f t="shared" si="22"/>
        <v>0</v>
      </c>
      <c r="V25" s="135"/>
      <c r="W25" s="127">
        <f t="shared" si="23"/>
        <v>0</v>
      </c>
      <c r="X25" s="127">
        <f t="shared" si="24"/>
        <v>0</v>
      </c>
      <c r="Y25" s="127">
        <f t="shared" si="25"/>
        <v>0</v>
      </c>
      <c r="Z25" s="127">
        <f t="shared" si="26"/>
        <v>0</v>
      </c>
      <c r="AA25" s="127">
        <f t="shared" si="27"/>
        <v>0</v>
      </c>
      <c r="AB25" s="127">
        <f t="shared" si="28"/>
        <v>0</v>
      </c>
      <c r="AD25" s="157">
        <f t="shared" si="29"/>
        <v>0</v>
      </c>
      <c r="AE25" s="157">
        <f t="shared" si="30"/>
        <v>0</v>
      </c>
      <c r="AF25" s="157">
        <f t="shared" si="31"/>
        <v>0</v>
      </c>
      <c r="AG25" s="157">
        <f t="shared" si="32"/>
        <v>0</v>
      </c>
    </row>
    <row r="26" spans="1:33" s="126" customFormat="1" ht="12.75" customHeight="1" x14ac:dyDescent="0.2">
      <c r="A26" s="146">
        <f t="shared" si="33"/>
        <v>21</v>
      </c>
      <c r="B26" s="137"/>
      <c r="C26" s="137"/>
      <c r="D26" s="137"/>
      <c r="E26" s="137"/>
      <c r="F26" s="135"/>
      <c r="G26" s="137"/>
      <c r="H26" s="137"/>
      <c r="I26" s="137"/>
      <c r="J26" s="137"/>
      <c r="K26" s="127">
        <f t="shared" si="17"/>
        <v>0</v>
      </c>
      <c r="L26" s="127"/>
      <c r="M26" s="127">
        <f t="shared" si="18"/>
        <v>0</v>
      </c>
      <c r="N26" s="137"/>
      <c r="O26" s="137"/>
      <c r="P26" s="137"/>
      <c r="Q26" s="127">
        <f t="shared" si="19"/>
        <v>0</v>
      </c>
      <c r="R26" s="127"/>
      <c r="S26" s="127">
        <f t="shared" si="20"/>
        <v>0</v>
      </c>
      <c r="T26" s="127">
        <f t="shared" si="21"/>
        <v>0</v>
      </c>
      <c r="U26" s="127">
        <f t="shared" si="22"/>
        <v>0</v>
      </c>
      <c r="V26" s="135"/>
      <c r="W26" s="127">
        <f t="shared" si="23"/>
        <v>0</v>
      </c>
      <c r="X26" s="127">
        <f t="shared" si="24"/>
        <v>0</v>
      </c>
      <c r="Y26" s="127">
        <f t="shared" si="25"/>
        <v>0</v>
      </c>
      <c r="Z26" s="127">
        <f t="shared" si="26"/>
        <v>0</v>
      </c>
      <c r="AA26" s="127">
        <f t="shared" si="27"/>
        <v>0</v>
      </c>
      <c r="AB26" s="127">
        <f t="shared" si="28"/>
        <v>0</v>
      </c>
      <c r="AD26" s="157">
        <f t="shared" si="29"/>
        <v>0</v>
      </c>
      <c r="AE26" s="157">
        <f t="shared" si="30"/>
        <v>0</v>
      </c>
      <c r="AF26" s="157">
        <f t="shared" si="31"/>
        <v>0</v>
      </c>
      <c r="AG26" s="157">
        <f t="shared" si="32"/>
        <v>0</v>
      </c>
    </row>
    <row r="27" spans="1:33" s="126" customFormat="1" ht="12.75" customHeight="1" x14ac:dyDescent="0.25">
      <c r="A27" s="143"/>
      <c r="B27" s="147"/>
      <c r="C27" s="145" t="s">
        <v>90</v>
      </c>
      <c r="D27" s="147"/>
      <c r="E27" s="147"/>
      <c r="F27" s="152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2"/>
      <c r="W27" s="153"/>
      <c r="X27" s="153"/>
      <c r="Y27" s="153"/>
      <c r="Z27" s="153"/>
      <c r="AA27" s="153"/>
      <c r="AB27" s="153"/>
      <c r="AD27" s="156"/>
      <c r="AE27" s="156"/>
      <c r="AF27" s="156"/>
      <c r="AG27" s="156"/>
    </row>
    <row r="28" spans="1:33" s="126" customFormat="1" ht="12.75" customHeight="1" x14ac:dyDescent="0.2">
      <c r="A28" s="146">
        <f>+A26+1</f>
        <v>22</v>
      </c>
      <c r="B28" s="137"/>
      <c r="C28" s="137"/>
      <c r="D28" s="137"/>
      <c r="E28" s="137"/>
      <c r="F28" s="135"/>
      <c r="G28" s="137"/>
      <c r="H28" s="137"/>
      <c r="I28" s="137"/>
      <c r="J28" s="137"/>
      <c r="K28" s="128">
        <f t="shared" ref="K28" si="34">SUM(G28:J28)</f>
        <v>0</v>
      </c>
      <c r="L28" s="128"/>
      <c r="M28" s="128">
        <f>G28*$G$3+H28*$H$3+I28*$I$3+J28*$J$3</f>
        <v>0</v>
      </c>
      <c r="N28" s="137"/>
      <c r="O28" s="137"/>
      <c r="P28" s="137"/>
      <c r="Q28" s="127">
        <f t="shared" ref="Q28" si="35">SUM(M28:P28)</f>
        <v>0</v>
      </c>
      <c r="R28" s="127"/>
      <c r="S28" s="127">
        <f>Q28*$S$3</f>
        <v>0</v>
      </c>
      <c r="T28" s="127">
        <f>(Q28+S28)*$T$3</f>
        <v>0</v>
      </c>
      <c r="U28" s="127">
        <f t="shared" ref="U28" si="36">Q28+S28+T28</f>
        <v>0</v>
      </c>
      <c r="V28" s="135"/>
      <c r="W28" s="127">
        <f>K28*E28</f>
        <v>0</v>
      </c>
      <c r="X28" s="127">
        <f>M28*E28</f>
        <v>0</v>
      </c>
      <c r="Y28" s="127">
        <f>(N28+O28+P28)*E28</f>
        <v>0</v>
      </c>
      <c r="Z28" s="127">
        <f>S28*E28</f>
        <v>0</v>
      </c>
      <c r="AA28" s="127">
        <f>T28*E28</f>
        <v>0</v>
      </c>
      <c r="AB28" s="127">
        <f t="shared" ref="AB28" si="37">SUM(X28:AA28)</f>
        <v>0</v>
      </c>
      <c r="AD28" s="157">
        <f t="shared" si="29"/>
        <v>0</v>
      </c>
      <c r="AE28" s="157">
        <f t="shared" si="30"/>
        <v>0</v>
      </c>
      <c r="AF28" s="157">
        <f t="shared" si="31"/>
        <v>0</v>
      </c>
      <c r="AG28" s="157">
        <f t="shared" si="32"/>
        <v>0</v>
      </c>
    </row>
    <row r="29" spans="1:33" s="126" customFormat="1" ht="12.75" customHeight="1" x14ac:dyDescent="0.2">
      <c r="A29" s="146">
        <f t="shared" ref="A29" si="38">+A28+1</f>
        <v>23</v>
      </c>
      <c r="B29" s="137"/>
      <c r="C29" s="137"/>
      <c r="D29" s="137"/>
      <c r="E29" s="137"/>
      <c r="F29" s="135"/>
      <c r="G29" s="137"/>
      <c r="H29" s="137"/>
      <c r="I29" s="137"/>
      <c r="J29" s="137"/>
      <c r="K29" s="127">
        <f t="shared" ref="K29:K38" si="39">SUM(G29:J29)</f>
        <v>0</v>
      </c>
      <c r="L29" s="127"/>
      <c r="M29" s="127">
        <f t="shared" ref="M29:M38" si="40">G29*$G$3+H29*$H$3+I29*$I$3+J29*$J$3</f>
        <v>0</v>
      </c>
      <c r="N29" s="137"/>
      <c r="O29" s="137"/>
      <c r="P29" s="137"/>
      <c r="Q29" s="127">
        <f t="shared" ref="Q29:Q38" si="41">SUM(M29:P29)</f>
        <v>0</v>
      </c>
      <c r="R29" s="127"/>
      <c r="S29" s="127">
        <f t="shared" ref="S29:S38" si="42">Q29*$S$3</f>
        <v>0</v>
      </c>
      <c r="T29" s="127">
        <f t="shared" ref="T29:T38" si="43">(Q29+S29)*$T$3</f>
        <v>0</v>
      </c>
      <c r="U29" s="127">
        <f t="shared" ref="U29:U38" si="44">Q29+S29+T29</f>
        <v>0</v>
      </c>
      <c r="V29" s="135"/>
      <c r="W29" s="127">
        <f t="shared" ref="W29:W38" si="45">K29*E29</f>
        <v>0</v>
      </c>
      <c r="X29" s="127">
        <f t="shared" ref="X29:X38" si="46">M29*E29</f>
        <v>0</v>
      </c>
      <c r="Y29" s="127">
        <f t="shared" ref="Y29:Y38" si="47">(N29+O29+P29)*E29</f>
        <v>0</v>
      </c>
      <c r="Z29" s="127">
        <f t="shared" ref="Z29:Z38" si="48">S29*E29</f>
        <v>0</v>
      </c>
      <c r="AA29" s="127">
        <f t="shared" ref="AA29:AA38" si="49">T29*E29</f>
        <v>0</v>
      </c>
      <c r="AB29" s="127">
        <f t="shared" ref="AB29:AB38" si="50">SUM(X29:AA29)</f>
        <v>0</v>
      </c>
      <c r="AD29" s="157">
        <f t="shared" si="29"/>
        <v>0</v>
      </c>
      <c r="AE29" s="157">
        <f t="shared" si="30"/>
        <v>0</v>
      </c>
      <c r="AF29" s="157">
        <f t="shared" si="31"/>
        <v>0</v>
      </c>
      <c r="AG29" s="157">
        <f t="shared" si="32"/>
        <v>0</v>
      </c>
    </row>
    <row r="30" spans="1:33" s="126" customFormat="1" ht="12.75" customHeight="1" x14ac:dyDescent="0.2">
      <c r="A30" s="146">
        <f>+A29+1</f>
        <v>24</v>
      </c>
      <c r="B30" s="137"/>
      <c r="C30" s="137"/>
      <c r="D30" s="137"/>
      <c r="E30" s="137"/>
      <c r="F30" s="135"/>
      <c r="G30" s="137"/>
      <c r="H30" s="137"/>
      <c r="I30" s="137"/>
      <c r="J30" s="137"/>
      <c r="K30" s="127">
        <f t="shared" si="39"/>
        <v>0</v>
      </c>
      <c r="L30" s="127"/>
      <c r="M30" s="127">
        <f t="shared" si="40"/>
        <v>0</v>
      </c>
      <c r="N30" s="137"/>
      <c r="O30" s="137"/>
      <c r="P30" s="137"/>
      <c r="Q30" s="127">
        <f t="shared" si="41"/>
        <v>0</v>
      </c>
      <c r="R30" s="127"/>
      <c r="S30" s="127">
        <f t="shared" si="42"/>
        <v>0</v>
      </c>
      <c r="T30" s="127">
        <f t="shared" si="43"/>
        <v>0</v>
      </c>
      <c r="U30" s="127">
        <f t="shared" si="44"/>
        <v>0</v>
      </c>
      <c r="V30" s="135"/>
      <c r="W30" s="127">
        <f t="shared" si="45"/>
        <v>0</v>
      </c>
      <c r="X30" s="127">
        <f t="shared" si="46"/>
        <v>0</v>
      </c>
      <c r="Y30" s="127">
        <f t="shared" si="47"/>
        <v>0</v>
      </c>
      <c r="Z30" s="127">
        <f t="shared" si="48"/>
        <v>0</v>
      </c>
      <c r="AA30" s="127">
        <f t="shared" si="49"/>
        <v>0</v>
      </c>
      <c r="AB30" s="127">
        <f t="shared" si="50"/>
        <v>0</v>
      </c>
      <c r="AD30" s="157">
        <f t="shared" si="29"/>
        <v>0</v>
      </c>
      <c r="AE30" s="157">
        <f t="shared" si="30"/>
        <v>0</v>
      </c>
      <c r="AF30" s="157">
        <f t="shared" si="31"/>
        <v>0</v>
      </c>
      <c r="AG30" s="157">
        <f t="shared" si="32"/>
        <v>0</v>
      </c>
    </row>
    <row r="31" spans="1:33" s="126" customFormat="1" ht="12.75" customHeight="1" x14ac:dyDescent="0.2">
      <c r="A31" s="146">
        <f t="shared" ref="A31:A38" si="51">+A30+1</f>
        <v>25</v>
      </c>
      <c r="B31" s="137"/>
      <c r="C31" s="137"/>
      <c r="D31" s="137"/>
      <c r="E31" s="137"/>
      <c r="F31" s="135"/>
      <c r="G31" s="137"/>
      <c r="H31" s="137"/>
      <c r="I31" s="137"/>
      <c r="J31" s="137"/>
      <c r="K31" s="128">
        <f t="shared" si="39"/>
        <v>0</v>
      </c>
      <c r="L31" s="128"/>
      <c r="M31" s="128">
        <f t="shared" si="40"/>
        <v>0</v>
      </c>
      <c r="N31" s="137"/>
      <c r="O31" s="137"/>
      <c r="P31" s="137"/>
      <c r="Q31" s="127">
        <f t="shared" si="41"/>
        <v>0</v>
      </c>
      <c r="R31" s="127"/>
      <c r="S31" s="127">
        <f t="shared" si="42"/>
        <v>0</v>
      </c>
      <c r="T31" s="127">
        <f t="shared" si="43"/>
        <v>0</v>
      </c>
      <c r="U31" s="127">
        <f t="shared" si="44"/>
        <v>0</v>
      </c>
      <c r="V31" s="135"/>
      <c r="W31" s="127">
        <f t="shared" si="45"/>
        <v>0</v>
      </c>
      <c r="X31" s="127">
        <f t="shared" si="46"/>
        <v>0</v>
      </c>
      <c r="Y31" s="127">
        <f t="shared" si="47"/>
        <v>0</v>
      </c>
      <c r="Z31" s="127">
        <f t="shared" si="48"/>
        <v>0</v>
      </c>
      <c r="AA31" s="127">
        <f t="shared" si="49"/>
        <v>0</v>
      </c>
      <c r="AB31" s="127">
        <f t="shared" si="50"/>
        <v>0</v>
      </c>
      <c r="AD31" s="157">
        <f t="shared" si="29"/>
        <v>0</v>
      </c>
      <c r="AE31" s="157">
        <f t="shared" si="30"/>
        <v>0</v>
      </c>
      <c r="AF31" s="157">
        <f t="shared" si="31"/>
        <v>0</v>
      </c>
      <c r="AG31" s="157">
        <f t="shared" si="32"/>
        <v>0</v>
      </c>
    </row>
    <row r="32" spans="1:33" s="126" customFormat="1" ht="12.75" customHeight="1" x14ac:dyDescent="0.2">
      <c r="A32" s="146">
        <f t="shared" si="51"/>
        <v>26</v>
      </c>
      <c r="B32" s="137"/>
      <c r="C32" s="137"/>
      <c r="D32" s="137"/>
      <c r="E32" s="137"/>
      <c r="F32" s="135"/>
      <c r="G32" s="137"/>
      <c r="H32" s="137"/>
      <c r="I32" s="137"/>
      <c r="J32" s="137"/>
      <c r="K32" s="127">
        <f t="shared" si="39"/>
        <v>0</v>
      </c>
      <c r="L32" s="127"/>
      <c r="M32" s="127">
        <f t="shared" si="40"/>
        <v>0</v>
      </c>
      <c r="N32" s="137"/>
      <c r="O32" s="137"/>
      <c r="P32" s="137"/>
      <c r="Q32" s="127">
        <f t="shared" si="41"/>
        <v>0</v>
      </c>
      <c r="R32" s="127"/>
      <c r="S32" s="127">
        <f t="shared" si="42"/>
        <v>0</v>
      </c>
      <c r="T32" s="127">
        <f t="shared" si="43"/>
        <v>0</v>
      </c>
      <c r="U32" s="127">
        <f t="shared" si="44"/>
        <v>0</v>
      </c>
      <c r="V32" s="135"/>
      <c r="W32" s="127">
        <f t="shared" si="45"/>
        <v>0</v>
      </c>
      <c r="X32" s="127">
        <f t="shared" si="46"/>
        <v>0</v>
      </c>
      <c r="Y32" s="127">
        <f t="shared" si="47"/>
        <v>0</v>
      </c>
      <c r="Z32" s="127">
        <f t="shared" si="48"/>
        <v>0</v>
      </c>
      <c r="AA32" s="127">
        <f t="shared" si="49"/>
        <v>0</v>
      </c>
      <c r="AB32" s="127">
        <f t="shared" si="50"/>
        <v>0</v>
      </c>
      <c r="AD32" s="157">
        <f t="shared" si="29"/>
        <v>0</v>
      </c>
      <c r="AE32" s="157">
        <f t="shared" si="30"/>
        <v>0</v>
      </c>
      <c r="AF32" s="157">
        <f t="shared" si="31"/>
        <v>0</v>
      </c>
      <c r="AG32" s="157">
        <f t="shared" si="32"/>
        <v>0</v>
      </c>
    </row>
    <row r="33" spans="1:33" s="126" customFormat="1" ht="12.75" customHeight="1" x14ac:dyDescent="0.2">
      <c r="A33" s="146">
        <f t="shared" si="51"/>
        <v>27</v>
      </c>
      <c r="B33" s="137"/>
      <c r="C33" s="137"/>
      <c r="D33" s="137"/>
      <c r="E33" s="137"/>
      <c r="F33" s="135"/>
      <c r="G33" s="137"/>
      <c r="H33" s="137"/>
      <c r="I33" s="137"/>
      <c r="J33" s="137"/>
      <c r="K33" s="127">
        <f t="shared" si="39"/>
        <v>0</v>
      </c>
      <c r="L33" s="127"/>
      <c r="M33" s="127">
        <f t="shared" si="40"/>
        <v>0</v>
      </c>
      <c r="N33" s="137"/>
      <c r="O33" s="137"/>
      <c r="P33" s="137"/>
      <c r="Q33" s="127">
        <f t="shared" si="41"/>
        <v>0</v>
      </c>
      <c r="R33" s="127"/>
      <c r="S33" s="127">
        <f t="shared" si="42"/>
        <v>0</v>
      </c>
      <c r="T33" s="127">
        <f t="shared" si="43"/>
        <v>0</v>
      </c>
      <c r="U33" s="127">
        <f t="shared" si="44"/>
        <v>0</v>
      </c>
      <c r="V33" s="135"/>
      <c r="W33" s="127">
        <f t="shared" si="45"/>
        <v>0</v>
      </c>
      <c r="X33" s="127">
        <f t="shared" si="46"/>
        <v>0</v>
      </c>
      <c r="Y33" s="127">
        <f t="shared" si="47"/>
        <v>0</v>
      </c>
      <c r="Z33" s="127">
        <f t="shared" si="48"/>
        <v>0</v>
      </c>
      <c r="AA33" s="127">
        <f t="shared" si="49"/>
        <v>0</v>
      </c>
      <c r="AB33" s="127">
        <f t="shared" si="50"/>
        <v>0</v>
      </c>
      <c r="AD33" s="157">
        <f t="shared" ref="AD33:AD38" si="52">+G33*E33*$G$3</f>
        <v>0</v>
      </c>
      <c r="AE33" s="157">
        <f t="shared" ref="AE33:AE38" si="53">+H33*E33*$H$3</f>
        <v>0</v>
      </c>
      <c r="AF33" s="157">
        <f t="shared" ref="AF33:AF38" si="54">+I33*E33*$I$3</f>
        <v>0</v>
      </c>
      <c r="AG33" s="157">
        <f t="shared" ref="AG33:AG38" si="55">+J33*E33*$J$3</f>
        <v>0</v>
      </c>
    </row>
    <row r="34" spans="1:33" s="126" customFormat="1" ht="12.75" customHeight="1" x14ac:dyDescent="0.2">
      <c r="A34" s="146">
        <f t="shared" si="51"/>
        <v>28</v>
      </c>
      <c r="B34" s="137"/>
      <c r="C34" s="137"/>
      <c r="D34" s="137"/>
      <c r="E34" s="137"/>
      <c r="F34" s="135"/>
      <c r="G34" s="137"/>
      <c r="H34" s="137"/>
      <c r="I34" s="137"/>
      <c r="J34" s="137"/>
      <c r="K34" s="127">
        <f t="shared" si="39"/>
        <v>0</v>
      </c>
      <c r="L34" s="127"/>
      <c r="M34" s="127">
        <f t="shared" si="40"/>
        <v>0</v>
      </c>
      <c r="N34" s="137"/>
      <c r="O34" s="137"/>
      <c r="P34" s="137"/>
      <c r="Q34" s="127">
        <f t="shared" si="41"/>
        <v>0</v>
      </c>
      <c r="R34" s="127"/>
      <c r="S34" s="127">
        <f t="shared" si="42"/>
        <v>0</v>
      </c>
      <c r="T34" s="127">
        <f t="shared" si="43"/>
        <v>0</v>
      </c>
      <c r="U34" s="127">
        <f t="shared" si="44"/>
        <v>0</v>
      </c>
      <c r="V34" s="135"/>
      <c r="W34" s="127">
        <f t="shared" si="45"/>
        <v>0</v>
      </c>
      <c r="X34" s="127">
        <f t="shared" si="46"/>
        <v>0</v>
      </c>
      <c r="Y34" s="127">
        <f t="shared" si="47"/>
        <v>0</v>
      </c>
      <c r="Z34" s="127">
        <f t="shared" si="48"/>
        <v>0</v>
      </c>
      <c r="AA34" s="127">
        <f t="shared" si="49"/>
        <v>0</v>
      </c>
      <c r="AB34" s="127">
        <f t="shared" si="50"/>
        <v>0</v>
      </c>
      <c r="AD34" s="157">
        <f t="shared" si="52"/>
        <v>0</v>
      </c>
      <c r="AE34" s="157">
        <f t="shared" si="53"/>
        <v>0</v>
      </c>
      <c r="AF34" s="157">
        <f t="shared" si="54"/>
        <v>0</v>
      </c>
      <c r="AG34" s="157">
        <f t="shared" si="55"/>
        <v>0</v>
      </c>
    </row>
    <row r="35" spans="1:33" s="126" customFormat="1" ht="12.75" customHeight="1" x14ac:dyDescent="0.2">
      <c r="A35" s="146">
        <f t="shared" si="51"/>
        <v>29</v>
      </c>
      <c r="B35" s="137"/>
      <c r="C35" s="137"/>
      <c r="D35" s="137"/>
      <c r="E35" s="137"/>
      <c r="F35" s="135"/>
      <c r="G35" s="137"/>
      <c r="H35" s="137"/>
      <c r="I35" s="137"/>
      <c r="J35" s="137"/>
      <c r="K35" s="128">
        <f t="shared" si="39"/>
        <v>0</v>
      </c>
      <c r="L35" s="128"/>
      <c r="M35" s="128">
        <f t="shared" si="40"/>
        <v>0</v>
      </c>
      <c r="N35" s="137"/>
      <c r="O35" s="137"/>
      <c r="P35" s="137"/>
      <c r="Q35" s="127">
        <f t="shared" si="41"/>
        <v>0</v>
      </c>
      <c r="R35" s="127"/>
      <c r="S35" s="127">
        <f t="shared" si="42"/>
        <v>0</v>
      </c>
      <c r="T35" s="127">
        <f t="shared" si="43"/>
        <v>0</v>
      </c>
      <c r="U35" s="127">
        <f t="shared" si="44"/>
        <v>0</v>
      </c>
      <c r="V35" s="135"/>
      <c r="W35" s="127">
        <f t="shared" si="45"/>
        <v>0</v>
      </c>
      <c r="X35" s="127">
        <f t="shared" si="46"/>
        <v>0</v>
      </c>
      <c r="Y35" s="127">
        <f t="shared" si="47"/>
        <v>0</v>
      </c>
      <c r="Z35" s="127">
        <f t="shared" si="48"/>
        <v>0</v>
      </c>
      <c r="AA35" s="127">
        <f t="shared" si="49"/>
        <v>0</v>
      </c>
      <c r="AB35" s="127">
        <f t="shared" si="50"/>
        <v>0</v>
      </c>
      <c r="AD35" s="157">
        <f t="shared" si="52"/>
        <v>0</v>
      </c>
      <c r="AE35" s="157">
        <f t="shared" si="53"/>
        <v>0</v>
      </c>
      <c r="AF35" s="157">
        <f t="shared" si="54"/>
        <v>0</v>
      </c>
      <c r="AG35" s="157">
        <f t="shared" si="55"/>
        <v>0</v>
      </c>
    </row>
    <row r="36" spans="1:33" s="126" customFormat="1" ht="12.75" customHeight="1" x14ac:dyDescent="0.2">
      <c r="A36" s="146">
        <f t="shared" si="51"/>
        <v>30</v>
      </c>
      <c r="B36" s="137"/>
      <c r="C36" s="137"/>
      <c r="D36" s="137"/>
      <c r="E36" s="137"/>
      <c r="F36" s="135"/>
      <c r="G36" s="137"/>
      <c r="H36" s="137"/>
      <c r="I36" s="137"/>
      <c r="J36" s="137"/>
      <c r="K36" s="127">
        <f t="shared" si="39"/>
        <v>0</v>
      </c>
      <c r="L36" s="127"/>
      <c r="M36" s="127">
        <f t="shared" si="40"/>
        <v>0</v>
      </c>
      <c r="N36" s="137"/>
      <c r="O36" s="137"/>
      <c r="P36" s="137"/>
      <c r="Q36" s="127">
        <f t="shared" si="41"/>
        <v>0</v>
      </c>
      <c r="R36" s="127"/>
      <c r="S36" s="127">
        <f t="shared" si="42"/>
        <v>0</v>
      </c>
      <c r="T36" s="127">
        <f t="shared" si="43"/>
        <v>0</v>
      </c>
      <c r="U36" s="127">
        <f t="shared" si="44"/>
        <v>0</v>
      </c>
      <c r="V36" s="135"/>
      <c r="W36" s="127">
        <f t="shared" si="45"/>
        <v>0</v>
      </c>
      <c r="X36" s="127">
        <f t="shared" si="46"/>
        <v>0</v>
      </c>
      <c r="Y36" s="127">
        <f t="shared" si="47"/>
        <v>0</v>
      </c>
      <c r="Z36" s="127">
        <f t="shared" si="48"/>
        <v>0</v>
      </c>
      <c r="AA36" s="127">
        <f t="shared" si="49"/>
        <v>0</v>
      </c>
      <c r="AB36" s="127">
        <f t="shared" si="50"/>
        <v>0</v>
      </c>
      <c r="AD36" s="157">
        <f t="shared" si="52"/>
        <v>0</v>
      </c>
      <c r="AE36" s="157">
        <f t="shared" si="53"/>
        <v>0</v>
      </c>
      <c r="AF36" s="157">
        <f t="shared" si="54"/>
        <v>0</v>
      </c>
      <c r="AG36" s="157">
        <f t="shared" si="55"/>
        <v>0</v>
      </c>
    </row>
    <row r="37" spans="1:33" s="126" customFormat="1" ht="12.75" customHeight="1" x14ac:dyDescent="0.2">
      <c r="A37" s="146">
        <f t="shared" si="51"/>
        <v>31</v>
      </c>
      <c r="B37" s="137"/>
      <c r="C37" s="137"/>
      <c r="D37" s="137"/>
      <c r="E37" s="137"/>
      <c r="F37" s="135"/>
      <c r="G37" s="137"/>
      <c r="H37" s="137"/>
      <c r="I37" s="137"/>
      <c r="J37" s="137"/>
      <c r="K37" s="128">
        <f t="shared" si="39"/>
        <v>0</v>
      </c>
      <c r="L37" s="128"/>
      <c r="M37" s="128">
        <f t="shared" si="40"/>
        <v>0</v>
      </c>
      <c r="N37" s="137"/>
      <c r="O37" s="137"/>
      <c r="P37" s="137"/>
      <c r="Q37" s="127">
        <f t="shared" si="41"/>
        <v>0</v>
      </c>
      <c r="R37" s="127"/>
      <c r="S37" s="127">
        <f t="shared" si="42"/>
        <v>0</v>
      </c>
      <c r="T37" s="127">
        <f t="shared" si="43"/>
        <v>0</v>
      </c>
      <c r="U37" s="127">
        <f t="shared" si="44"/>
        <v>0</v>
      </c>
      <c r="V37" s="135"/>
      <c r="W37" s="127">
        <f t="shared" si="45"/>
        <v>0</v>
      </c>
      <c r="X37" s="127">
        <f t="shared" si="46"/>
        <v>0</v>
      </c>
      <c r="Y37" s="127">
        <f t="shared" si="47"/>
        <v>0</v>
      </c>
      <c r="Z37" s="127">
        <f t="shared" si="48"/>
        <v>0</v>
      </c>
      <c r="AA37" s="127">
        <f t="shared" si="49"/>
        <v>0</v>
      </c>
      <c r="AB37" s="127">
        <f t="shared" si="50"/>
        <v>0</v>
      </c>
      <c r="AD37" s="157">
        <f t="shared" si="52"/>
        <v>0</v>
      </c>
      <c r="AE37" s="157">
        <f t="shared" si="53"/>
        <v>0</v>
      </c>
      <c r="AF37" s="157">
        <f t="shared" si="54"/>
        <v>0</v>
      </c>
      <c r="AG37" s="157">
        <f t="shared" si="55"/>
        <v>0</v>
      </c>
    </row>
    <row r="38" spans="1:33" s="126" customFormat="1" ht="12.75" customHeight="1" x14ac:dyDescent="0.2">
      <c r="A38" s="146">
        <f t="shared" si="51"/>
        <v>32</v>
      </c>
      <c r="B38" s="137"/>
      <c r="C38" s="137"/>
      <c r="D38" s="137"/>
      <c r="E38" s="137"/>
      <c r="F38" s="135"/>
      <c r="G38" s="137"/>
      <c r="H38" s="137"/>
      <c r="I38" s="137"/>
      <c r="J38" s="137"/>
      <c r="K38" s="127">
        <f t="shared" si="39"/>
        <v>0</v>
      </c>
      <c r="L38" s="127"/>
      <c r="M38" s="127">
        <f t="shared" si="40"/>
        <v>0</v>
      </c>
      <c r="N38" s="137"/>
      <c r="O38" s="137"/>
      <c r="P38" s="137"/>
      <c r="Q38" s="127">
        <f t="shared" si="41"/>
        <v>0</v>
      </c>
      <c r="R38" s="127"/>
      <c r="S38" s="127">
        <f t="shared" si="42"/>
        <v>0</v>
      </c>
      <c r="T38" s="127">
        <f t="shared" si="43"/>
        <v>0</v>
      </c>
      <c r="U38" s="127">
        <f t="shared" si="44"/>
        <v>0</v>
      </c>
      <c r="V38" s="135"/>
      <c r="W38" s="127">
        <f t="shared" si="45"/>
        <v>0</v>
      </c>
      <c r="X38" s="127">
        <f t="shared" si="46"/>
        <v>0</v>
      </c>
      <c r="Y38" s="127">
        <f t="shared" si="47"/>
        <v>0</v>
      </c>
      <c r="Z38" s="127">
        <f t="shared" si="48"/>
        <v>0</v>
      </c>
      <c r="AA38" s="127">
        <f t="shared" si="49"/>
        <v>0</v>
      </c>
      <c r="AB38" s="127">
        <f t="shared" si="50"/>
        <v>0</v>
      </c>
      <c r="AD38" s="157">
        <f t="shared" si="52"/>
        <v>0</v>
      </c>
      <c r="AE38" s="157">
        <f t="shared" si="53"/>
        <v>0</v>
      </c>
      <c r="AF38" s="157">
        <f t="shared" si="54"/>
        <v>0</v>
      </c>
      <c r="AG38" s="157">
        <f t="shared" si="55"/>
        <v>0</v>
      </c>
    </row>
    <row r="39" spans="1:33" ht="15" x14ac:dyDescent="0.25">
      <c r="A39" s="148"/>
      <c r="B39" s="149"/>
      <c r="C39" s="141" t="s">
        <v>94</v>
      </c>
      <c r="D39" s="150"/>
      <c r="E39" s="150"/>
      <c r="F39" s="152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2"/>
      <c r="W39" s="153"/>
      <c r="X39" s="153"/>
      <c r="Y39" s="153"/>
      <c r="Z39" s="153"/>
      <c r="AA39" s="153"/>
      <c r="AB39" s="153"/>
      <c r="AD39" s="156"/>
      <c r="AE39" s="156"/>
      <c r="AF39" s="156"/>
      <c r="AG39" s="156"/>
    </row>
    <row r="40" spans="1:33" x14ac:dyDescent="0.2">
      <c r="A40" s="151">
        <f>+A38+1</f>
        <v>33</v>
      </c>
      <c r="B40" s="137"/>
      <c r="C40" s="137"/>
      <c r="D40" s="137"/>
      <c r="E40" s="137"/>
      <c r="F40" s="135"/>
      <c r="G40" s="137"/>
      <c r="H40" s="137"/>
      <c r="I40" s="137"/>
      <c r="J40" s="137"/>
      <c r="K40" s="127">
        <f t="shared" ref="K40" si="56">SUM(G40:J40)</f>
        <v>0</v>
      </c>
      <c r="L40" s="127"/>
      <c r="M40" s="127">
        <f t="shared" ref="M40" si="57">G40*$G$3+H40*$H$3+I40*$I$3+J40*$J$3</f>
        <v>0</v>
      </c>
      <c r="N40" s="137"/>
      <c r="O40" s="137"/>
      <c r="P40" s="137"/>
      <c r="Q40" s="127">
        <f t="shared" ref="Q40" si="58">SUM(M40:P40)</f>
        <v>0</v>
      </c>
      <c r="R40" s="127"/>
      <c r="S40" s="127">
        <f t="shared" ref="S40" si="59">Q40*$S$3</f>
        <v>0</v>
      </c>
      <c r="T40" s="127">
        <f t="shared" ref="T40" si="60">(Q40+S40)*$T$3</f>
        <v>0</v>
      </c>
      <c r="U40" s="127">
        <f t="shared" ref="U40" si="61">Q40+S40+T40</f>
        <v>0</v>
      </c>
      <c r="V40" s="135"/>
      <c r="W40" s="127">
        <f t="shared" ref="W40" si="62">K40*E40</f>
        <v>0</v>
      </c>
      <c r="X40" s="127">
        <f t="shared" ref="X40" si="63">M40*E40</f>
        <v>0</v>
      </c>
      <c r="Y40" s="127">
        <f t="shared" ref="Y40" si="64">(N40+O40+P40)*E40</f>
        <v>0</v>
      </c>
      <c r="Z40" s="127">
        <f t="shared" ref="Z40" si="65">S40*E40</f>
        <v>0</v>
      </c>
      <c r="AA40" s="127">
        <f t="shared" ref="AA40" si="66">T40*E40</f>
        <v>0</v>
      </c>
      <c r="AB40" s="127">
        <f t="shared" ref="AB40" si="67">SUM(X40:AA40)</f>
        <v>0</v>
      </c>
      <c r="AD40" s="157">
        <f t="shared" ref="AD40:AD49" si="68">+G40*E40*$G$3</f>
        <v>0</v>
      </c>
      <c r="AE40" s="157">
        <f t="shared" ref="AE40:AE49" si="69">+H40*E40*$H$3</f>
        <v>0</v>
      </c>
      <c r="AF40" s="157">
        <f t="shared" ref="AF40:AF49" si="70">+I40*E40*$I$3</f>
        <v>0</v>
      </c>
      <c r="AG40" s="157">
        <f t="shared" ref="AG40:AG49" si="71">+J40*E40*$J$3</f>
        <v>0</v>
      </c>
    </row>
    <row r="41" spans="1:33" x14ac:dyDescent="0.2">
      <c r="A41" s="151">
        <f>+A40+1</f>
        <v>34</v>
      </c>
      <c r="B41" s="137"/>
      <c r="C41" s="137"/>
      <c r="D41" s="137"/>
      <c r="E41" s="137"/>
      <c r="F41" s="135"/>
      <c r="G41" s="137"/>
      <c r="H41" s="137"/>
      <c r="I41" s="137"/>
      <c r="J41" s="137"/>
      <c r="K41" s="127">
        <f t="shared" ref="K41:K49" si="72">SUM(G41:J41)</f>
        <v>0</v>
      </c>
      <c r="L41" s="127"/>
      <c r="M41" s="127">
        <f t="shared" ref="M41:M49" si="73">G41*$G$3+H41*$H$3+I41*$I$3+J41*$J$3</f>
        <v>0</v>
      </c>
      <c r="N41" s="137"/>
      <c r="O41" s="137"/>
      <c r="P41" s="137"/>
      <c r="Q41" s="127">
        <f t="shared" ref="Q41:Q49" si="74">SUM(M41:P41)</f>
        <v>0</v>
      </c>
      <c r="R41" s="127"/>
      <c r="S41" s="127">
        <f t="shared" ref="S41:S49" si="75">Q41*$S$3</f>
        <v>0</v>
      </c>
      <c r="T41" s="127">
        <f t="shared" ref="T41:T49" si="76">(Q41+S41)*$T$3</f>
        <v>0</v>
      </c>
      <c r="U41" s="127">
        <f t="shared" ref="U41:U49" si="77">Q41+S41+T41</f>
        <v>0</v>
      </c>
      <c r="V41" s="135"/>
      <c r="W41" s="127">
        <f t="shared" ref="W41:W49" si="78">K41*E41</f>
        <v>0</v>
      </c>
      <c r="X41" s="127">
        <f t="shared" ref="X41:X49" si="79">M41*E41</f>
        <v>0</v>
      </c>
      <c r="Y41" s="127">
        <f t="shared" ref="Y41:Y49" si="80">(N41+O41+P41)*E41</f>
        <v>0</v>
      </c>
      <c r="Z41" s="127">
        <f t="shared" ref="Z41:Z49" si="81">S41*E41</f>
        <v>0</v>
      </c>
      <c r="AA41" s="127">
        <f t="shared" ref="AA41:AA49" si="82">T41*E41</f>
        <v>0</v>
      </c>
      <c r="AB41" s="127">
        <f t="shared" ref="AB41:AB49" si="83">SUM(X41:AA41)</f>
        <v>0</v>
      </c>
      <c r="AD41" s="157">
        <f t="shared" si="68"/>
        <v>0</v>
      </c>
      <c r="AE41" s="157">
        <f t="shared" si="69"/>
        <v>0</v>
      </c>
      <c r="AF41" s="157">
        <f t="shared" si="70"/>
        <v>0</v>
      </c>
      <c r="AG41" s="157">
        <f t="shared" si="71"/>
        <v>0</v>
      </c>
    </row>
    <row r="42" spans="1:33" x14ac:dyDescent="0.2">
      <c r="A42" s="151">
        <f t="shared" ref="A42:A49" si="84">+A41+1</f>
        <v>35</v>
      </c>
      <c r="B42" s="137"/>
      <c r="C42" s="137"/>
      <c r="D42" s="137"/>
      <c r="E42" s="137"/>
      <c r="F42" s="135"/>
      <c r="G42" s="137"/>
      <c r="H42" s="137"/>
      <c r="I42" s="137"/>
      <c r="J42" s="137"/>
      <c r="K42" s="127">
        <f t="shared" si="72"/>
        <v>0</v>
      </c>
      <c r="L42" s="127"/>
      <c r="M42" s="127">
        <f t="shared" si="73"/>
        <v>0</v>
      </c>
      <c r="N42" s="137"/>
      <c r="O42" s="137"/>
      <c r="P42" s="137"/>
      <c r="Q42" s="127">
        <f t="shared" si="74"/>
        <v>0</v>
      </c>
      <c r="R42" s="127"/>
      <c r="S42" s="127">
        <f t="shared" si="75"/>
        <v>0</v>
      </c>
      <c r="T42" s="127">
        <f t="shared" si="76"/>
        <v>0</v>
      </c>
      <c r="U42" s="127">
        <f t="shared" si="77"/>
        <v>0</v>
      </c>
      <c r="V42" s="135"/>
      <c r="W42" s="127">
        <f t="shared" si="78"/>
        <v>0</v>
      </c>
      <c r="X42" s="127">
        <f t="shared" si="79"/>
        <v>0</v>
      </c>
      <c r="Y42" s="127">
        <f t="shared" si="80"/>
        <v>0</v>
      </c>
      <c r="Z42" s="127">
        <f t="shared" si="81"/>
        <v>0</v>
      </c>
      <c r="AA42" s="127">
        <f t="shared" si="82"/>
        <v>0</v>
      </c>
      <c r="AB42" s="127">
        <f t="shared" si="83"/>
        <v>0</v>
      </c>
      <c r="AD42" s="157">
        <f t="shared" si="68"/>
        <v>0</v>
      </c>
      <c r="AE42" s="157">
        <f t="shared" si="69"/>
        <v>0</v>
      </c>
      <c r="AF42" s="157">
        <f t="shared" si="70"/>
        <v>0</v>
      </c>
      <c r="AG42" s="157">
        <f t="shared" si="71"/>
        <v>0</v>
      </c>
    </row>
    <row r="43" spans="1:33" x14ac:dyDescent="0.2">
      <c r="A43" s="151">
        <f t="shared" si="84"/>
        <v>36</v>
      </c>
      <c r="B43" s="137"/>
      <c r="C43" s="137"/>
      <c r="D43" s="137"/>
      <c r="E43" s="137"/>
      <c r="F43" s="135"/>
      <c r="G43" s="137"/>
      <c r="H43" s="137"/>
      <c r="I43" s="137"/>
      <c r="J43" s="137"/>
      <c r="K43" s="127">
        <f t="shared" si="72"/>
        <v>0</v>
      </c>
      <c r="L43" s="127"/>
      <c r="M43" s="127">
        <f t="shared" si="73"/>
        <v>0</v>
      </c>
      <c r="N43" s="137"/>
      <c r="O43" s="137"/>
      <c r="P43" s="137"/>
      <c r="Q43" s="127">
        <f t="shared" si="74"/>
        <v>0</v>
      </c>
      <c r="R43" s="127"/>
      <c r="S43" s="127">
        <f t="shared" si="75"/>
        <v>0</v>
      </c>
      <c r="T43" s="127">
        <f t="shared" si="76"/>
        <v>0</v>
      </c>
      <c r="U43" s="127">
        <f t="shared" si="77"/>
        <v>0</v>
      </c>
      <c r="V43" s="135"/>
      <c r="W43" s="127">
        <f t="shared" si="78"/>
        <v>0</v>
      </c>
      <c r="X43" s="127">
        <f t="shared" si="79"/>
        <v>0</v>
      </c>
      <c r="Y43" s="127">
        <f t="shared" si="80"/>
        <v>0</v>
      </c>
      <c r="Z43" s="127">
        <f t="shared" si="81"/>
        <v>0</v>
      </c>
      <c r="AA43" s="127">
        <f t="shared" si="82"/>
        <v>0</v>
      </c>
      <c r="AB43" s="127">
        <f t="shared" si="83"/>
        <v>0</v>
      </c>
      <c r="AD43" s="157">
        <f t="shared" si="68"/>
        <v>0</v>
      </c>
      <c r="AE43" s="157">
        <f t="shared" si="69"/>
        <v>0</v>
      </c>
      <c r="AF43" s="157">
        <f t="shared" si="70"/>
        <v>0</v>
      </c>
      <c r="AG43" s="157">
        <f t="shared" si="71"/>
        <v>0</v>
      </c>
    </row>
    <row r="44" spans="1:33" x14ac:dyDescent="0.2">
      <c r="A44" s="151">
        <f t="shared" si="84"/>
        <v>37</v>
      </c>
      <c r="B44" s="137"/>
      <c r="C44" s="137"/>
      <c r="D44" s="137"/>
      <c r="E44" s="137"/>
      <c r="F44" s="135"/>
      <c r="G44" s="137"/>
      <c r="H44" s="137"/>
      <c r="I44" s="137"/>
      <c r="J44" s="137"/>
      <c r="K44" s="127">
        <f t="shared" si="72"/>
        <v>0</v>
      </c>
      <c r="L44" s="127"/>
      <c r="M44" s="127">
        <f t="shared" si="73"/>
        <v>0</v>
      </c>
      <c r="N44" s="137"/>
      <c r="O44" s="137"/>
      <c r="P44" s="137"/>
      <c r="Q44" s="127">
        <f t="shared" si="74"/>
        <v>0</v>
      </c>
      <c r="R44" s="127"/>
      <c r="S44" s="127">
        <f t="shared" si="75"/>
        <v>0</v>
      </c>
      <c r="T44" s="127">
        <f t="shared" si="76"/>
        <v>0</v>
      </c>
      <c r="U44" s="127">
        <f t="shared" si="77"/>
        <v>0</v>
      </c>
      <c r="V44" s="135"/>
      <c r="W44" s="127">
        <f t="shared" si="78"/>
        <v>0</v>
      </c>
      <c r="X44" s="127">
        <f t="shared" si="79"/>
        <v>0</v>
      </c>
      <c r="Y44" s="127">
        <f t="shared" si="80"/>
        <v>0</v>
      </c>
      <c r="Z44" s="127">
        <f t="shared" si="81"/>
        <v>0</v>
      </c>
      <c r="AA44" s="127">
        <f t="shared" si="82"/>
        <v>0</v>
      </c>
      <c r="AB44" s="127">
        <f t="shared" si="83"/>
        <v>0</v>
      </c>
      <c r="AD44" s="157">
        <f t="shared" si="68"/>
        <v>0</v>
      </c>
      <c r="AE44" s="157">
        <f t="shared" si="69"/>
        <v>0</v>
      </c>
      <c r="AF44" s="157">
        <f t="shared" si="70"/>
        <v>0</v>
      </c>
      <c r="AG44" s="157">
        <f t="shared" si="71"/>
        <v>0</v>
      </c>
    </row>
    <row r="45" spans="1:33" x14ac:dyDescent="0.2">
      <c r="A45" s="151">
        <f t="shared" si="84"/>
        <v>38</v>
      </c>
      <c r="B45" s="137"/>
      <c r="C45" s="137"/>
      <c r="D45" s="137"/>
      <c r="E45" s="137"/>
      <c r="F45" s="135"/>
      <c r="G45" s="137"/>
      <c r="H45" s="137"/>
      <c r="I45" s="137"/>
      <c r="J45" s="137"/>
      <c r="K45" s="127">
        <f t="shared" si="72"/>
        <v>0</v>
      </c>
      <c r="L45" s="127"/>
      <c r="M45" s="127">
        <f t="shared" si="73"/>
        <v>0</v>
      </c>
      <c r="N45" s="137"/>
      <c r="O45" s="137"/>
      <c r="P45" s="137"/>
      <c r="Q45" s="127">
        <f t="shared" si="74"/>
        <v>0</v>
      </c>
      <c r="R45" s="127"/>
      <c r="S45" s="127">
        <f t="shared" si="75"/>
        <v>0</v>
      </c>
      <c r="T45" s="127">
        <f t="shared" si="76"/>
        <v>0</v>
      </c>
      <c r="U45" s="127">
        <f t="shared" si="77"/>
        <v>0</v>
      </c>
      <c r="V45" s="135"/>
      <c r="W45" s="127">
        <f t="shared" si="78"/>
        <v>0</v>
      </c>
      <c r="X45" s="127">
        <f t="shared" si="79"/>
        <v>0</v>
      </c>
      <c r="Y45" s="127">
        <f t="shared" si="80"/>
        <v>0</v>
      </c>
      <c r="Z45" s="127">
        <f t="shared" si="81"/>
        <v>0</v>
      </c>
      <c r="AA45" s="127">
        <f t="shared" si="82"/>
        <v>0</v>
      </c>
      <c r="AB45" s="127">
        <f t="shared" si="83"/>
        <v>0</v>
      </c>
      <c r="AD45" s="157">
        <f t="shared" si="68"/>
        <v>0</v>
      </c>
      <c r="AE45" s="157">
        <f t="shared" si="69"/>
        <v>0</v>
      </c>
      <c r="AF45" s="157">
        <f t="shared" si="70"/>
        <v>0</v>
      </c>
      <c r="AG45" s="157">
        <f t="shared" si="71"/>
        <v>0</v>
      </c>
    </row>
    <row r="46" spans="1:33" x14ac:dyDescent="0.2">
      <c r="A46" s="151">
        <f t="shared" si="84"/>
        <v>39</v>
      </c>
      <c r="B46" s="137"/>
      <c r="C46" s="137"/>
      <c r="D46" s="137"/>
      <c r="E46" s="137"/>
      <c r="F46" s="135"/>
      <c r="G46" s="137"/>
      <c r="H46" s="137"/>
      <c r="I46" s="137"/>
      <c r="J46" s="137"/>
      <c r="K46" s="127">
        <f t="shared" si="72"/>
        <v>0</v>
      </c>
      <c r="L46" s="127"/>
      <c r="M46" s="127">
        <f t="shared" si="73"/>
        <v>0</v>
      </c>
      <c r="N46" s="137"/>
      <c r="O46" s="137"/>
      <c r="P46" s="137"/>
      <c r="Q46" s="127">
        <f t="shared" si="74"/>
        <v>0</v>
      </c>
      <c r="R46" s="127"/>
      <c r="S46" s="127">
        <f t="shared" si="75"/>
        <v>0</v>
      </c>
      <c r="T46" s="127">
        <f t="shared" si="76"/>
        <v>0</v>
      </c>
      <c r="U46" s="127">
        <f t="shared" si="77"/>
        <v>0</v>
      </c>
      <c r="V46" s="135"/>
      <c r="W46" s="127">
        <f t="shared" si="78"/>
        <v>0</v>
      </c>
      <c r="X46" s="127">
        <f t="shared" si="79"/>
        <v>0</v>
      </c>
      <c r="Y46" s="127">
        <f t="shared" si="80"/>
        <v>0</v>
      </c>
      <c r="Z46" s="127">
        <f t="shared" si="81"/>
        <v>0</v>
      </c>
      <c r="AA46" s="127">
        <f t="shared" si="82"/>
        <v>0</v>
      </c>
      <c r="AB46" s="127">
        <f t="shared" si="83"/>
        <v>0</v>
      </c>
      <c r="AD46" s="157">
        <f t="shared" si="68"/>
        <v>0</v>
      </c>
      <c r="AE46" s="157">
        <f t="shared" si="69"/>
        <v>0</v>
      </c>
      <c r="AF46" s="157">
        <f t="shared" si="70"/>
        <v>0</v>
      </c>
      <c r="AG46" s="157">
        <f t="shared" si="71"/>
        <v>0</v>
      </c>
    </row>
    <row r="47" spans="1:33" x14ac:dyDescent="0.2">
      <c r="A47" s="151">
        <f t="shared" si="84"/>
        <v>40</v>
      </c>
      <c r="B47" s="137"/>
      <c r="C47" s="137"/>
      <c r="D47" s="137"/>
      <c r="E47" s="137"/>
      <c r="F47" s="135"/>
      <c r="G47" s="137"/>
      <c r="H47" s="137"/>
      <c r="I47" s="137"/>
      <c r="J47" s="137"/>
      <c r="K47" s="127">
        <f t="shared" si="72"/>
        <v>0</v>
      </c>
      <c r="L47" s="127"/>
      <c r="M47" s="127">
        <f t="shared" si="73"/>
        <v>0</v>
      </c>
      <c r="N47" s="137"/>
      <c r="O47" s="137"/>
      <c r="P47" s="137"/>
      <c r="Q47" s="127">
        <f t="shared" si="74"/>
        <v>0</v>
      </c>
      <c r="R47" s="127"/>
      <c r="S47" s="127">
        <f t="shared" si="75"/>
        <v>0</v>
      </c>
      <c r="T47" s="127">
        <f t="shared" si="76"/>
        <v>0</v>
      </c>
      <c r="U47" s="127">
        <f t="shared" si="77"/>
        <v>0</v>
      </c>
      <c r="V47" s="135"/>
      <c r="W47" s="127">
        <f t="shared" si="78"/>
        <v>0</v>
      </c>
      <c r="X47" s="127">
        <f t="shared" si="79"/>
        <v>0</v>
      </c>
      <c r="Y47" s="127">
        <f t="shared" si="80"/>
        <v>0</v>
      </c>
      <c r="Z47" s="127">
        <f t="shared" si="81"/>
        <v>0</v>
      </c>
      <c r="AA47" s="127">
        <f t="shared" si="82"/>
        <v>0</v>
      </c>
      <c r="AB47" s="127">
        <f t="shared" si="83"/>
        <v>0</v>
      </c>
      <c r="AD47" s="157">
        <f t="shared" si="68"/>
        <v>0</v>
      </c>
      <c r="AE47" s="157">
        <f t="shared" si="69"/>
        <v>0</v>
      </c>
      <c r="AF47" s="157">
        <f t="shared" si="70"/>
        <v>0</v>
      </c>
      <c r="AG47" s="157">
        <f t="shared" si="71"/>
        <v>0</v>
      </c>
    </row>
    <row r="48" spans="1:33" x14ac:dyDescent="0.2">
      <c r="A48" s="151">
        <f t="shared" si="84"/>
        <v>41</v>
      </c>
      <c r="B48" s="137"/>
      <c r="C48" s="137"/>
      <c r="D48" s="137"/>
      <c r="E48" s="137"/>
      <c r="F48" s="135"/>
      <c r="G48" s="137"/>
      <c r="H48" s="137"/>
      <c r="I48" s="137"/>
      <c r="J48" s="137"/>
      <c r="K48" s="127">
        <f t="shared" si="72"/>
        <v>0</v>
      </c>
      <c r="L48" s="127"/>
      <c r="M48" s="127">
        <f t="shared" si="73"/>
        <v>0</v>
      </c>
      <c r="N48" s="137"/>
      <c r="O48" s="137"/>
      <c r="P48" s="137"/>
      <c r="Q48" s="127">
        <f t="shared" si="74"/>
        <v>0</v>
      </c>
      <c r="R48" s="127"/>
      <c r="S48" s="127">
        <f t="shared" si="75"/>
        <v>0</v>
      </c>
      <c r="T48" s="127">
        <f t="shared" si="76"/>
        <v>0</v>
      </c>
      <c r="U48" s="127">
        <f t="shared" si="77"/>
        <v>0</v>
      </c>
      <c r="V48" s="135"/>
      <c r="W48" s="127">
        <f t="shared" si="78"/>
        <v>0</v>
      </c>
      <c r="X48" s="127">
        <f t="shared" si="79"/>
        <v>0</v>
      </c>
      <c r="Y48" s="127">
        <f t="shared" si="80"/>
        <v>0</v>
      </c>
      <c r="Z48" s="127">
        <f t="shared" si="81"/>
        <v>0</v>
      </c>
      <c r="AA48" s="127">
        <f t="shared" si="82"/>
        <v>0</v>
      </c>
      <c r="AB48" s="127">
        <f t="shared" si="83"/>
        <v>0</v>
      </c>
      <c r="AD48" s="157">
        <f t="shared" si="68"/>
        <v>0</v>
      </c>
      <c r="AE48" s="157">
        <f t="shared" si="69"/>
        <v>0</v>
      </c>
      <c r="AF48" s="157">
        <f t="shared" si="70"/>
        <v>0</v>
      </c>
      <c r="AG48" s="157">
        <f t="shared" si="71"/>
        <v>0</v>
      </c>
    </row>
    <row r="49" spans="1:33" x14ac:dyDescent="0.2">
      <c r="A49" s="151">
        <f t="shared" si="84"/>
        <v>42</v>
      </c>
      <c r="B49" s="137"/>
      <c r="C49" s="137"/>
      <c r="D49" s="137"/>
      <c r="E49" s="137"/>
      <c r="F49" s="135"/>
      <c r="G49" s="137"/>
      <c r="H49" s="137"/>
      <c r="I49" s="137"/>
      <c r="J49" s="137"/>
      <c r="K49" s="127">
        <f t="shared" si="72"/>
        <v>0</v>
      </c>
      <c r="L49" s="127"/>
      <c r="M49" s="127">
        <f t="shared" si="73"/>
        <v>0</v>
      </c>
      <c r="N49" s="137"/>
      <c r="O49" s="137"/>
      <c r="P49" s="137"/>
      <c r="Q49" s="127">
        <f t="shared" si="74"/>
        <v>0</v>
      </c>
      <c r="R49" s="127"/>
      <c r="S49" s="127">
        <f t="shared" si="75"/>
        <v>0</v>
      </c>
      <c r="T49" s="127">
        <f t="shared" si="76"/>
        <v>0</v>
      </c>
      <c r="U49" s="127">
        <f t="shared" si="77"/>
        <v>0</v>
      </c>
      <c r="V49" s="135"/>
      <c r="W49" s="127">
        <f t="shared" si="78"/>
        <v>0</v>
      </c>
      <c r="X49" s="127">
        <f t="shared" si="79"/>
        <v>0</v>
      </c>
      <c r="Y49" s="127">
        <f t="shared" si="80"/>
        <v>0</v>
      </c>
      <c r="Z49" s="127">
        <f t="shared" si="81"/>
        <v>0</v>
      </c>
      <c r="AA49" s="127">
        <f t="shared" si="82"/>
        <v>0</v>
      </c>
      <c r="AB49" s="127">
        <f t="shared" si="83"/>
        <v>0</v>
      </c>
      <c r="AD49" s="157">
        <f t="shared" si="68"/>
        <v>0</v>
      </c>
      <c r="AE49" s="157">
        <f t="shared" si="69"/>
        <v>0</v>
      </c>
      <c r="AF49" s="157">
        <f t="shared" si="70"/>
        <v>0</v>
      </c>
      <c r="AG49" s="157">
        <f t="shared" si="71"/>
        <v>0</v>
      </c>
    </row>
    <row r="50" spans="1:33" ht="15" x14ac:dyDescent="0.25">
      <c r="A50" s="148"/>
      <c r="B50" s="149"/>
      <c r="C50" s="141" t="s">
        <v>92</v>
      </c>
      <c r="D50" s="150"/>
      <c r="E50" s="150"/>
      <c r="F50" s="152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2"/>
      <c r="W50" s="153"/>
      <c r="X50" s="153"/>
      <c r="Y50" s="153"/>
      <c r="Z50" s="153"/>
      <c r="AA50" s="153"/>
      <c r="AB50" s="153"/>
      <c r="AD50" s="156"/>
      <c r="AE50" s="156"/>
      <c r="AF50" s="156"/>
      <c r="AG50" s="156"/>
    </row>
    <row r="51" spans="1:33" x14ac:dyDescent="0.2">
      <c r="A51" s="151">
        <f>+A49+1</f>
        <v>43</v>
      </c>
      <c r="B51" s="137"/>
      <c r="C51" s="137"/>
      <c r="D51" s="137"/>
      <c r="E51" s="137"/>
      <c r="F51" s="135"/>
      <c r="G51" s="137"/>
      <c r="H51" s="137"/>
      <c r="I51" s="137"/>
      <c r="J51" s="137"/>
      <c r="K51" s="127">
        <f t="shared" ref="K51:K60" si="85">SUM(G51:J51)</f>
        <v>0</v>
      </c>
      <c r="L51" s="127"/>
      <c r="M51" s="127">
        <f t="shared" ref="M51:M60" si="86">G51*$G$3+H51*$H$3+I51*$I$3+J51*$J$3</f>
        <v>0</v>
      </c>
      <c r="N51" s="137"/>
      <c r="O51" s="137"/>
      <c r="P51" s="137"/>
      <c r="Q51" s="127">
        <f t="shared" ref="Q51:Q60" si="87">SUM(M51:P51)</f>
        <v>0</v>
      </c>
      <c r="R51" s="127"/>
      <c r="S51" s="127">
        <f t="shared" ref="S51:S60" si="88">Q51*$S$3</f>
        <v>0</v>
      </c>
      <c r="T51" s="127">
        <f t="shared" ref="T51:T60" si="89">(Q51+S51)*$T$3</f>
        <v>0</v>
      </c>
      <c r="U51" s="127">
        <f t="shared" ref="U51:U60" si="90">Q51+S51+T51</f>
        <v>0</v>
      </c>
      <c r="V51" s="135"/>
      <c r="W51" s="127">
        <f t="shared" ref="W51:W60" si="91">K51*E51</f>
        <v>0</v>
      </c>
      <c r="X51" s="127">
        <f t="shared" ref="X51:X60" si="92">M51*E51</f>
        <v>0</v>
      </c>
      <c r="Y51" s="127">
        <f t="shared" ref="Y51:Y60" si="93">(N51+O51+P51)*E51</f>
        <v>0</v>
      </c>
      <c r="Z51" s="127">
        <f t="shared" ref="Z51:Z60" si="94">S51*E51</f>
        <v>0</v>
      </c>
      <c r="AA51" s="127">
        <f t="shared" ref="AA51:AA60" si="95">T51*E51</f>
        <v>0</v>
      </c>
      <c r="AB51" s="127">
        <f t="shared" ref="AB51:AB60" si="96">SUM(X51:AA51)</f>
        <v>0</v>
      </c>
      <c r="AD51" s="157">
        <f t="shared" ref="AD51:AD57" si="97">+G51*E51*$G$3</f>
        <v>0</v>
      </c>
      <c r="AE51" s="157">
        <f t="shared" ref="AE51:AE57" si="98">+H51*E51*$H$3</f>
        <v>0</v>
      </c>
      <c r="AF51" s="157">
        <f t="shared" ref="AF51:AF57" si="99">+I51*E51*$I$3</f>
        <v>0</v>
      </c>
      <c r="AG51" s="157">
        <f t="shared" ref="AG51:AG57" si="100">+J51*E51*$J$3</f>
        <v>0</v>
      </c>
    </row>
    <row r="52" spans="1:33" x14ac:dyDescent="0.2">
      <c r="A52" s="151">
        <f t="shared" ref="A52:A60" si="101">+A51+1</f>
        <v>44</v>
      </c>
      <c r="B52" s="137"/>
      <c r="C52" s="137"/>
      <c r="D52" s="137"/>
      <c r="E52" s="137"/>
      <c r="F52" s="135"/>
      <c r="G52" s="137"/>
      <c r="H52" s="137"/>
      <c r="I52" s="137"/>
      <c r="J52" s="137"/>
      <c r="K52" s="127">
        <f t="shared" si="85"/>
        <v>0</v>
      </c>
      <c r="L52" s="127"/>
      <c r="M52" s="127">
        <f t="shared" si="86"/>
        <v>0</v>
      </c>
      <c r="N52" s="137"/>
      <c r="O52" s="137"/>
      <c r="P52" s="137"/>
      <c r="Q52" s="127">
        <f t="shared" si="87"/>
        <v>0</v>
      </c>
      <c r="R52" s="127"/>
      <c r="S52" s="127">
        <f t="shared" si="88"/>
        <v>0</v>
      </c>
      <c r="T52" s="127">
        <f t="shared" si="89"/>
        <v>0</v>
      </c>
      <c r="U52" s="127">
        <f t="shared" si="90"/>
        <v>0</v>
      </c>
      <c r="V52" s="135"/>
      <c r="W52" s="127">
        <f t="shared" si="91"/>
        <v>0</v>
      </c>
      <c r="X52" s="127">
        <f t="shared" si="92"/>
        <v>0</v>
      </c>
      <c r="Y52" s="127">
        <f t="shared" si="93"/>
        <v>0</v>
      </c>
      <c r="Z52" s="127">
        <f t="shared" si="94"/>
        <v>0</v>
      </c>
      <c r="AA52" s="127">
        <f t="shared" si="95"/>
        <v>0</v>
      </c>
      <c r="AB52" s="127">
        <f t="shared" si="96"/>
        <v>0</v>
      </c>
      <c r="AD52" s="157">
        <f t="shared" si="97"/>
        <v>0</v>
      </c>
      <c r="AE52" s="157">
        <f t="shared" si="98"/>
        <v>0</v>
      </c>
      <c r="AF52" s="157">
        <f t="shared" si="99"/>
        <v>0</v>
      </c>
      <c r="AG52" s="157">
        <f t="shared" si="100"/>
        <v>0</v>
      </c>
    </row>
    <row r="53" spans="1:33" x14ac:dyDescent="0.2">
      <c r="A53" s="151">
        <f t="shared" si="101"/>
        <v>45</v>
      </c>
      <c r="B53" s="137"/>
      <c r="C53" s="137"/>
      <c r="D53" s="137"/>
      <c r="E53" s="137"/>
      <c r="F53" s="135"/>
      <c r="G53" s="137"/>
      <c r="H53" s="137"/>
      <c r="I53" s="137"/>
      <c r="J53" s="137"/>
      <c r="K53" s="127">
        <f t="shared" si="85"/>
        <v>0</v>
      </c>
      <c r="L53" s="127"/>
      <c r="M53" s="127">
        <f t="shared" si="86"/>
        <v>0</v>
      </c>
      <c r="N53" s="137"/>
      <c r="O53" s="137"/>
      <c r="P53" s="137"/>
      <c r="Q53" s="127">
        <f t="shared" si="87"/>
        <v>0</v>
      </c>
      <c r="R53" s="127"/>
      <c r="S53" s="127">
        <f t="shared" si="88"/>
        <v>0</v>
      </c>
      <c r="T53" s="127">
        <f t="shared" si="89"/>
        <v>0</v>
      </c>
      <c r="U53" s="127">
        <f t="shared" si="90"/>
        <v>0</v>
      </c>
      <c r="V53" s="135"/>
      <c r="W53" s="127">
        <f t="shared" si="91"/>
        <v>0</v>
      </c>
      <c r="X53" s="127">
        <f t="shared" si="92"/>
        <v>0</v>
      </c>
      <c r="Y53" s="127">
        <f t="shared" si="93"/>
        <v>0</v>
      </c>
      <c r="Z53" s="127">
        <f t="shared" si="94"/>
        <v>0</v>
      </c>
      <c r="AA53" s="127">
        <f t="shared" si="95"/>
        <v>0</v>
      </c>
      <c r="AB53" s="127">
        <f t="shared" si="96"/>
        <v>0</v>
      </c>
      <c r="AD53" s="157">
        <f t="shared" si="97"/>
        <v>0</v>
      </c>
      <c r="AE53" s="157">
        <f t="shared" si="98"/>
        <v>0</v>
      </c>
      <c r="AF53" s="157">
        <f t="shared" si="99"/>
        <v>0</v>
      </c>
      <c r="AG53" s="157">
        <f t="shared" si="100"/>
        <v>0</v>
      </c>
    </row>
    <row r="54" spans="1:33" x14ac:dyDescent="0.2">
      <c r="A54" s="151">
        <f t="shared" si="101"/>
        <v>46</v>
      </c>
      <c r="B54" s="137"/>
      <c r="C54" s="137"/>
      <c r="D54" s="137"/>
      <c r="E54" s="137"/>
      <c r="F54" s="135"/>
      <c r="G54" s="137"/>
      <c r="H54" s="137"/>
      <c r="I54" s="137"/>
      <c r="J54" s="137"/>
      <c r="K54" s="127">
        <f t="shared" si="85"/>
        <v>0</v>
      </c>
      <c r="L54" s="127"/>
      <c r="M54" s="127">
        <f t="shared" si="86"/>
        <v>0</v>
      </c>
      <c r="N54" s="137"/>
      <c r="O54" s="137"/>
      <c r="P54" s="137"/>
      <c r="Q54" s="127">
        <f t="shared" si="87"/>
        <v>0</v>
      </c>
      <c r="R54" s="127"/>
      <c r="S54" s="127">
        <f t="shared" si="88"/>
        <v>0</v>
      </c>
      <c r="T54" s="127">
        <f t="shared" si="89"/>
        <v>0</v>
      </c>
      <c r="U54" s="127">
        <f t="shared" si="90"/>
        <v>0</v>
      </c>
      <c r="V54" s="135"/>
      <c r="W54" s="127">
        <f t="shared" si="91"/>
        <v>0</v>
      </c>
      <c r="X54" s="127">
        <f t="shared" si="92"/>
        <v>0</v>
      </c>
      <c r="Y54" s="127">
        <f t="shared" si="93"/>
        <v>0</v>
      </c>
      <c r="Z54" s="127">
        <f t="shared" si="94"/>
        <v>0</v>
      </c>
      <c r="AA54" s="127">
        <f t="shared" si="95"/>
        <v>0</v>
      </c>
      <c r="AB54" s="127">
        <f t="shared" si="96"/>
        <v>0</v>
      </c>
      <c r="AD54" s="157">
        <f t="shared" si="97"/>
        <v>0</v>
      </c>
      <c r="AE54" s="157">
        <f t="shared" si="98"/>
        <v>0</v>
      </c>
      <c r="AF54" s="157">
        <f t="shared" si="99"/>
        <v>0</v>
      </c>
      <c r="AG54" s="157">
        <f t="shared" si="100"/>
        <v>0</v>
      </c>
    </row>
    <row r="55" spans="1:33" x14ac:dyDescent="0.2">
      <c r="A55" s="151">
        <f t="shared" si="101"/>
        <v>47</v>
      </c>
      <c r="B55" s="137"/>
      <c r="C55" s="137"/>
      <c r="D55" s="137"/>
      <c r="E55" s="137"/>
      <c r="F55" s="135"/>
      <c r="G55" s="137"/>
      <c r="H55" s="137"/>
      <c r="I55" s="137"/>
      <c r="J55" s="137"/>
      <c r="K55" s="127">
        <f t="shared" si="85"/>
        <v>0</v>
      </c>
      <c r="L55" s="127"/>
      <c r="M55" s="127">
        <f t="shared" si="86"/>
        <v>0</v>
      </c>
      <c r="N55" s="137"/>
      <c r="O55" s="137"/>
      <c r="P55" s="137"/>
      <c r="Q55" s="127">
        <f t="shared" si="87"/>
        <v>0</v>
      </c>
      <c r="R55" s="127"/>
      <c r="S55" s="127">
        <f t="shared" si="88"/>
        <v>0</v>
      </c>
      <c r="T55" s="127">
        <f t="shared" si="89"/>
        <v>0</v>
      </c>
      <c r="U55" s="127">
        <f t="shared" si="90"/>
        <v>0</v>
      </c>
      <c r="V55" s="135"/>
      <c r="W55" s="127">
        <f t="shared" si="91"/>
        <v>0</v>
      </c>
      <c r="X55" s="127">
        <f t="shared" si="92"/>
        <v>0</v>
      </c>
      <c r="Y55" s="127">
        <f t="shared" si="93"/>
        <v>0</v>
      </c>
      <c r="Z55" s="127">
        <f t="shared" si="94"/>
        <v>0</v>
      </c>
      <c r="AA55" s="127">
        <f t="shared" si="95"/>
        <v>0</v>
      </c>
      <c r="AB55" s="127">
        <f t="shared" si="96"/>
        <v>0</v>
      </c>
      <c r="AD55" s="157">
        <f t="shared" si="97"/>
        <v>0</v>
      </c>
      <c r="AE55" s="157">
        <f t="shared" si="98"/>
        <v>0</v>
      </c>
      <c r="AF55" s="157">
        <f t="shared" si="99"/>
        <v>0</v>
      </c>
      <c r="AG55" s="157">
        <f t="shared" si="100"/>
        <v>0</v>
      </c>
    </row>
    <row r="56" spans="1:33" x14ac:dyDescent="0.2">
      <c r="A56" s="151">
        <f t="shared" si="101"/>
        <v>48</v>
      </c>
      <c r="B56" s="137"/>
      <c r="C56" s="137"/>
      <c r="D56" s="137"/>
      <c r="E56" s="137"/>
      <c r="F56" s="135"/>
      <c r="G56" s="137"/>
      <c r="H56" s="137"/>
      <c r="I56" s="137"/>
      <c r="J56" s="137"/>
      <c r="K56" s="127">
        <f t="shared" si="85"/>
        <v>0</v>
      </c>
      <c r="L56" s="127"/>
      <c r="M56" s="127">
        <f t="shared" si="86"/>
        <v>0</v>
      </c>
      <c r="N56" s="137"/>
      <c r="O56" s="137"/>
      <c r="P56" s="137"/>
      <c r="Q56" s="127">
        <f t="shared" si="87"/>
        <v>0</v>
      </c>
      <c r="R56" s="127"/>
      <c r="S56" s="127">
        <f t="shared" si="88"/>
        <v>0</v>
      </c>
      <c r="T56" s="127">
        <f t="shared" si="89"/>
        <v>0</v>
      </c>
      <c r="U56" s="127">
        <f t="shared" si="90"/>
        <v>0</v>
      </c>
      <c r="V56" s="135"/>
      <c r="W56" s="127">
        <f t="shared" si="91"/>
        <v>0</v>
      </c>
      <c r="X56" s="127">
        <f t="shared" si="92"/>
        <v>0</v>
      </c>
      <c r="Y56" s="127">
        <f t="shared" si="93"/>
        <v>0</v>
      </c>
      <c r="Z56" s="127">
        <f t="shared" si="94"/>
        <v>0</v>
      </c>
      <c r="AA56" s="127">
        <f t="shared" si="95"/>
        <v>0</v>
      </c>
      <c r="AB56" s="127">
        <f t="shared" si="96"/>
        <v>0</v>
      </c>
      <c r="AD56" s="157">
        <f t="shared" si="97"/>
        <v>0</v>
      </c>
      <c r="AE56" s="157">
        <f t="shared" si="98"/>
        <v>0</v>
      </c>
      <c r="AF56" s="157">
        <f t="shared" si="99"/>
        <v>0</v>
      </c>
      <c r="AG56" s="157">
        <f t="shared" si="100"/>
        <v>0</v>
      </c>
    </row>
    <row r="57" spans="1:33" x14ac:dyDescent="0.2">
      <c r="A57" s="151">
        <f t="shared" si="101"/>
        <v>49</v>
      </c>
      <c r="B57" s="137"/>
      <c r="C57" s="137"/>
      <c r="D57" s="137"/>
      <c r="E57" s="137"/>
      <c r="F57" s="135"/>
      <c r="G57" s="137"/>
      <c r="H57" s="137"/>
      <c r="I57" s="137"/>
      <c r="J57" s="137"/>
      <c r="K57" s="127">
        <f t="shared" si="85"/>
        <v>0</v>
      </c>
      <c r="L57" s="127"/>
      <c r="M57" s="127">
        <f t="shared" si="86"/>
        <v>0</v>
      </c>
      <c r="N57" s="137"/>
      <c r="O57" s="137"/>
      <c r="P57" s="137"/>
      <c r="Q57" s="127">
        <f t="shared" si="87"/>
        <v>0</v>
      </c>
      <c r="R57" s="127"/>
      <c r="S57" s="127">
        <f t="shared" si="88"/>
        <v>0</v>
      </c>
      <c r="T57" s="127">
        <f t="shared" si="89"/>
        <v>0</v>
      </c>
      <c r="U57" s="127">
        <f t="shared" si="90"/>
        <v>0</v>
      </c>
      <c r="V57" s="135"/>
      <c r="W57" s="127">
        <f t="shared" si="91"/>
        <v>0</v>
      </c>
      <c r="X57" s="127">
        <f t="shared" si="92"/>
        <v>0</v>
      </c>
      <c r="Y57" s="127">
        <f t="shared" si="93"/>
        <v>0</v>
      </c>
      <c r="Z57" s="127">
        <f t="shared" si="94"/>
        <v>0</v>
      </c>
      <c r="AA57" s="127">
        <f t="shared" si="95"/>
        <v>0</v>
      </c>
      <c r="AB57" s="127">
        <f t="shared" si="96"/>
        <v>0</v>
      </c>
      <c r="AD57" s="157">
        <f t="shared" si="97"/>
        <v>0</v>
      </c>
      <c r="AE57" s="157">
        <f t="shared" si="98"/>
        <v>0</v>
      </c>
      <c r="AF57" s="157">
        <f t="shared" si="99"/>
        <v>0</v>
      </c>
      <c r="AG57" s="157">
        <f t="shared" si="100"/>
        <v>0</v>
      </c>
    </row>
    <row r="58" spans="1:33" x14ac:dyDescent="0.2">
      <c r="A58" s="151">
        <f t="shared" si="101"/>
        <v>50</v>
      </c>
      <c r="B58" s="137"/>
      <c r="C58" s="137"/>
      <c r="D58" s="137"/>
      <c r="E58" s="137"/>
      <c r="F58" s="135"/>
      <c r="G58" s="137"/>
      <c r="H58" s="137"/>
      <c r="I58" s="137"/>
      <c r="J58" s="137"/>
      <c r="K58" s="127">
        <f t="shared" si="85"/>
        <v>0</v>
      </c>
      <c r="L58" s="127"/>
      <c r="M58" s="127">
        <f t="shared" si="86"/>
        <v>0</v>
      </c>
      <c r="N58" s="137"/>
      <c r="O58" s="137"/>
      <c r="P58" s="137"/>
      <c r="Q58" s="127">
        <f t="shared" si="87"/>
        <v>0</v>
      </c>
      <c r="R58" s="127"/>
      <c r="S58" s="127">
        <f t="shared" si="88"/>
        <v>0</v>
      </c>
      <c r="T58" s="127">
        <f t="shared" si="89"/>
        <v>0</v>
      </c>
      <c r="U58" s="127">
        <f t="shared" si="90"/>
        <v>0</v>
      </c>
      <c r="V58" s="135"/>
      <c r="W58" s="127">
        <f t="shared" si="91"/>
        <v>0</v>
      </c>
      <c r="X58" s="127">
        <f t="shared" si="92"/>
        <v>0</v>
      </c>
      <c r="Y58" s="127">
        <f t="shared" si="93"/>
        <v>0</v>
      </c>
      <c r="Z58" s="127">
        <f t="shared" si="94"/>
        <v>0</v>
      </c>
      <c r="AA58" s="127">
        <f t="shared" si="95"/>
        <v>0</v>
      </c>
      <c r="AB58" s="127">
        <f t="shared" si="96"/>
        <v>0</v>
      </c>
      <c r="AD58" s="157">
        <f t="shared" ref="AD58:AD60" si="102">+G58*E58*$G$3</f>
        <v>0</v>
      </c>
      <c r="AE58" s="157">
        <f t="shared" ref="AE58:AE60" si="103">+H58*E58*$H$3</f>
        <v>0</v>
      </c>
      <c r="AF58" s="157">
        <f t="shared" ref="AF58:AF60" si="104">+I58*E58*$I$3</f>
        <v>0</v>
      </c>
      <c r="AG58" s="157">
        <f t="shared" ref="AG58:AG60" si="105">+J58*E58*$J$3</f>
        <v>0</v>
      </c>
    </row>
    <row r="59" spans="1:33" x14ac:dyDescent="0.2">
      <c r="A59" s="151">
        <f t="shared" si="101"/>
        <v>51</v>
      </c>
      <c r="B59" s="137"/>
      <c r="C59" s="137"/>
      <c r="D59" s="137"/>
      <c r="E59" s="137"/>
      <c r="F59" s="135"/>
      <c r="G59" s="137"/>
      <c r="H59" s="137"/>
      <c r="I59" s="137"/>
      <c r="J59" s="137"/>
      <c r="K59" s="127">
        <f t="shared" si="85"/>
        <v>0</v>
      </c>
      <c r="L59" s="127"/>
      <c r="M59" s="127">
        <f t="shared" si="86"/>
        <v>0</v>
      </c>
      <c r="N59" s="137"/>
      <c r="O59" s="137"/>
      <c r="P59" s="137"/>
      <c r="Q59" s="127">
        <f t="shared" si="87"/>
        <v>0</v>
      </c>
      <c r="R59" s="127"/>
      <c r="S59" s="127">
        <f t="shared" si="88"/>
        <v>0</v>
      </c>
      <c r="T59" s="127">
        <f t="shared" si="89"/>
        <v>0</v>
      </c>
      <c r="U59" s="127">
        <f t="shared" si="90"/>
        <v>0</v>
      </c>
      <c r="V59" s="135"/>
      <c r="W59" s="127">
        <f t="shared" si="91"/>
        <v>0</v>
      </c>
      <c r="X59" s="127">
        <f t="shared" si="92"/>
        <v>0</v>
      </c>
      <c r="Y59" s="127">
        <f t="shared" si="93"/>
        <v>0</v>
      </c>
      <c r="Z59" s="127">
        <f t="shared" si="94"/>
        <v>0</v>
      </c>
      <c r="AA59" s="127">
        <f t="shared" si="95"/>
        <v>0</v>
      </c>
      <c r="AB59" s="127">
        <f t="shared" si="96"/>
        <v>0</v>
      </c>
      <c r="AD59" s="157">
        <f t="shared" si="102"/>
        <v>0</v>
      </c>
      <c r="AE59" s="157">
        <f t="shared" si="103"/>
        <v>0</v>
      </c>
      <c r="AF59" s="157">
        <f t="shared" si="104"/>
        <v>0</v>
      </c>
      <c r="AG59" s="157">
        <f t="shared" si="105"/>
        <v>0</v>
      </c>
    </row>
    <row r="60" spans="1:33" x14ac:dyDescent="0.2">
      <c r="A60" s="151">
        <f t="shared" si="101"/>
        <v>52</v>
      </c>
      <c r="B60" s="137"/>
      <c r="C60" s="137"/>
      <c r="D60" s="137"/>
      <c r="E60" s="137"/>
      <c r="F60" s="135"/>
      <c r="G60" s="137"/>
      <c r="H60" s="137"/>
      <c r="I60" s="137"/>
      <c r="J60" s="137"/>
      <c r="K60" s="127">
        <f t="shared" si="85"/>
        <v>0</v>
      </c>
      <c r="L60" s="127"/>
      <c r="M60" s="127">
        <f t="shared" si="86"/>
        <v>0</v>
      </c>
      <c r="N60" s="137"/>
      <c r="O60" s="137"/>
      <c r="P60" s="137"/>
      <c r="Q60" s="127">
        <f t="shared" si="87"/>
        <v>0</v>
      </c>
      <c r="R60" s="127"/>
      <c r="S60" s="127">
        <f t="shared" si="88"/>
        <v>0</v>
      </c>
      <c r="T60" s="127">
        <f t="shared" si="89"/>
        <v>0</v>
      </c>
      <c r="U60" s="127">
        <f t="shared" si="90"/>
        <v>0</v>
      </c>
      <c r="V60" s="135"/>
      <c r="W60" s="127">
        <f t="shared" si="91"/>
        <v>0</v>
      </c>
      <c r="X60" s="127">
        <f t="shared" si="92"/>
        <v>0</v>
      </c>
      <c r="Y60" s="127">
        <f t="shared" si="93"/>
        <v>0</v>
      </c>
      <c r="Z60" s="127">
        <f t="shared" si="94"/>
        <v>0</v>
      </c>
      <c r="AA60" s="127">
        <f t="shared" si="95"/>
        <v>0</v>
      </c>
      <c r="AB60" s="127">
        <f t="shared" si="96"/>
        <v>0</v>
      </c>
      <c r="AD60" s="157">
        <f t="shared" si="102"/>
        <v>0</v>
      </c>
      <c r="AE60" s="157">
        <f t="shared" si="103"/>
        <v>0</v>
      </c>
      <c r="AF60" s="157">
        <f t="shared" si="104"/>
        <v>0</v>
      </c>
      <c r="AG60" s="157">
        <f t="shared" si="105"/>
        <v>0</v>
      </c>
    </row>
    <row r="62" spans="1:33" ht="32.25" customHeight="1" x14ac:dyDescent="0.2">
      <c r="W62" s="138">
        <f t="shared" ref="W62:AB62" si="106">SUM(W5:W60)</f>
        <v>0</v>
      </c>
      <c r="X62" s="7">
        <f t="shared" si="106"/>
        <v>0</v>
      </c>
      <c r="Y62" s="7">
        <f t="shared" si="106"/>
        <v>0</v>
      </c>
      <c r="Z62" s="7">
        <f t="shared" si="106"/>
        <v>0</v>
      </c>
      <c r="AA62" s="7">
        <f t="shared" si="106"/>
        <v>0</v>
      </c>
      <c r="AB62" s="7">
        <f t="shared" si="106"/>
        <v>0</v>
      </c>
      <c r="AD62" s="7">
        <f>SUM(AD5:AD60)</f>
        <v>0</v>
      </c>
      <c r="AE62" s="7">
        <f>SUM(AE5:AE60)</f>
        <v>0</v>
      </c>
      <c r="AF62" s="7">
        <f>SUM(AF5:AF60)</f>
        <v>0</v>
      </c>
      <c r="AG62" s="7">
        <f>SUM(AG5:AG60)</f>
        <v>0</v>
      </c>
    </row>
  </sheetData>
  <autoFilter ref="A1:A395"/>
  <mergeCells count="1">
    <mergeCell ref="AD2:AG2"/>
  </mergeCells>
  <printOptions horizontalCentered="1"/>
  <pageMargins left="0.39370078740157483" right="0.39370078740157483" top="0.59055118110236227" bottom="0.39370078740157483" header="0.31496062992125984" footer="0.51181102362204722"/>
  <pageSetup paperSize="8" scale="48" fitToHeight="0" orientation="landscape" r:id="rId1"/>
  <headerFooter>
    <oddHeader>&amp;RAzienda USL di Bologna Dipartimento Tecnico Patrimoniale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E42" sqref="E42"/>
    </sheetView>
  </sheetViews>
  <sheetFormatPr defaultRowHeight="12.75" x14ac:dyDescent="0.2"/>
  <cols>
    <col min="1" max="1" width="7.5703125" customWidth="1"/>
    <col min="2" max="2" width="43.7109375" customWidth="1"/>
    <col min="3" max="4" width="14.28515625" hidden="1" customWidth="1"/>
    <col min="5" max="5" width="11.7109375" bestFit="1" customWidth="1"/>
    <col min="6" max="8" width="10.85546875" customWidth="1"/>
    <col min="9" max="9" width="11.7109375" hidden="1" customWidth="1"/>
    <col min="10" max="11" width="10.85546875" hidden="1" customWidth="1"/>
    <col min="12" max="14" width="10.85546875" customWidth="1"/>
    <col min="15" max="15" width="10.7109375" hidden="1" customWidth="1"/>
    <col min="16" max="16" width="10.28515625" hidden="1" customWidth="1"/>
  </cols>
  <sheetData>
    <row r="1" spans="1:16" ht="13.5" thickBot="1" x14ac:dyDescent="0.25">
      <c r="A1" s="94" t="s">
        <v>40</v>
      </c>
      <c r="B1" s="94" t="s">
        <v>41</v>
      </c>
      <c r="C1" s="94"/>
      <c r="D1" s="94"/>
      <c r="E1" s="94" t="s">
        <v>42</v>
      </c>
      <c r="F1" s="94" t="s">
        <v>43</v>
      </c>
      <c r="G1" s="94" t="s">
        <v>44</v>
      </c>
      <c r="H1" s="94" t="s">
        <v>45</v>
      </c>
      <c r="I1" s="95"/>
      <c r="J1" s="95"/>
      <c r="K1" s="95"/>
      <c r="L1" s="94" t="s">
        <v>46</v>
      </c>
      <c r="M1" s="94" t="s">
        <v>47</v>
      </c>
      <c r="N1" s="94" t="s">
        <v>48</v>
      </c>
    </row>
    <row r="2" spans="1:16" x14ac:dyDescent="0.2">
      <c r="A2" s="15"/>
      <c r="B2" s="16"/>
      <c r="C2" s="12"/>
      <c r="D2" s="12"/>
      <c r="E2" s="161" t="s">
        <v>6</v>
      </c>
      <c r="F2" s="162"/>
      <c r="G2" s="162"/>
      <c r="H2" s="163"/>
      <c r="I2" s="161" t="s">
        <v>5</v>
      </c>
      <c r="J2" s="162"/>
      <c r="K2" s="162"/>
      <c r="L2" s="163"/>
      <c r="M2" s="20"/>
      <c r="N2" s="22"/>
      <c r="O2" s="21"/>
      <c r="P2" s="22"/>
    </row>
    <row r="3" spans="1:16" ht="51" x14ac:dyDescent="0.2">
      <c r="A3" s="17"/>
      <c r="B3" s="18"/>
      <c r="C3" s="14" t="s">
        <v>29</v>
      </c>
      <c r="D3" s="5" t="s">
        <v>30</v>
      </c>
      <c r="E3" s="6" t="s">
        <v>54</v>
      </c>
      <c r="F3" s="1" t="s">
        <v>55</v>
      </c>
      <c r="G3" s="96" t="s">
        <v>50</v>
      </c>
      <c r="H3" s="3" t="s">
        <v>49</v>
      </c>
      <c r="I3" s="6" t="s">
        <v>23</v>
      </c>
      <c r="J3" s="1" t="s">
        <v>35</v>
      </c>
      <c r="K3" s="96" t="s">
        <v>37</v>
      </c>
      <c r="L3" s="3" t="s">
        <v>51</v>
      </c>
      <c r="M3" s="6" t="s">
        <v>52</v>
      </c>
      <c r="N3" s="3" t="s">
        <v>53</v>
      </c>
      <c r="O3" s="14" t="s">
        <v>38</v>
      </c>
      <c r="P3" s="3" t="s">
        <v>39</v>
      </c>
    </row>
    <row r="4" spans="1:16" s="30" customFormat="1" ht="15.75" customHeight="1" x14ac:dyDescent="0.2">
      <c r="A4" s="23"/>
      <c r="B4" s="24" t="s">
        <v>36</v>
      </c>
      <c r="C4" s="25"/>
      <c r="D4" s="26"/>
      <c r="E4" s="27"/>
      <c r="F4" s="28"/>
      <c r="G4" s="97"/>
      <c r="H4" s="29"/>
      <c r="I4" s="27"/>
      <c r="J4" s="28"/>
      <c r="K4" s="97"/>
      <c r="L4" s="29"/>
      <c r="M4" s="27"/>
      <c r="N4" s="29"/>
      <c r="O4" s="25"/>
      <c r="P4" s="29"/>
    </row>
    <row r="5" spans="1:16" s="30" customFormat="1" ht="15.75" customHeight="1" x14ac:dyDescent="0.2">
      <c r="A5" s="31" t="s">
        <v>24</v>
      </c>
      <c r="B5" s="32" t="s">
        <v>32</v>
      </c>
      <c r="C5" s="33">
        <f>E5+D5</f>
        <v>1487006.9307909871</v>
      </c>
      <c r="D5" s="34">
        <f>$D$9/$E$9*E5</f>
        <v>40637.536897306825</v>
      </c>
      <c r="E5" s="35">
        <v>1446369.3938936803</v>
      </c>
      <c r="F5" s="36">
        <v>0.3</v>
      </c>
      <c r="G5" s="37">
        <f>E5*F5</f>
        <v>433910.8181681041</v>
      </c>
      <c r="H5" s="38">
        <f>G5/24.695</f>
        <v>17570.796443332823</v>
      </c>
      <c r="I5" s="35">
        <v>1081696.3098991998</v>
      </c>
      <c r="J5" s="36">
        <f>K5/I5</f>
        <v>0.33561749476397695</v>
      </c>
      <c r="K5" s="37">
        <v>363036.20562380785</v>
      </c>
      <c r="L5" s="38">
        <v>14506.580235199992</v>
      </c>
      <c r="M5" s="35">
        <f>L5-H5</f>
        <v>-3064.2162081328315</v>
      </c>
      <c r="N5" s="39">
        <f>M5/H5</f>
        <v>-0.17439256199997341</v>
      </c>
      <c r="O5" s="33">
        <f>K5-G5</f>
        <v>-70874.612544296251</v>
      </c>
      <c r="P5" s="39">
        <f>O5/G5</f>
        <v>-0.16333912310256868</v>
      </c>
    </row>
    <row r="6" spans="1:16" s="30" customFormat="1" ht="15.75" customHeight="1" x14ac:dyDescent="0.2">
      <c r="A6" s="31" t="s">
        <v>25</v>
      </c>
      <c r="B6" s="32" t="s">
        <v>33</v>
      </c>
      <c r="C6" s="33">
        <f>E6+D6</f>
        <v>756226.46789290372</v>
      </c>
      <c r="D6" s="34">
        <f>$D$9/$E$9*E6</f>
        <v>20666.467892904158</v>
      </c>
      <c r="E6" s="35">
        <v>735559.99999999953</v>
      </c>
      <c r="F6" s="36">
        <v>0.20799999999999999</v>
      </c>
      <c r="G6" s="37">
        <f>E6*F6</f>
        <v>152996.47999999989</v>
      </c>
      <c r="H6" s="38">
        <f t="shared" ref="H6:H8" si="0">G6/24.695</f>
        <v>6195.4436120672153</v>
      </c>
      <c r="I6" s="35">
        <v>449553.89999999991</v>
      </c>
      <c r="J6" s="36">
        <f t="shared" ref="J6:J9" si="1">K6/I6</f>
        <v>0.22608046954992517</v>
      </c>
      <c r="K6" s="37">
        <v>101635.35680000008</v>
      </c>
      <c r="L6" s="38">
        <v>4058.9200000000005</v>
      </c>
      <c r="M6" s="35">
        <f t="shared" ref="M6:M8" si="2">L6-H6</f>
        <v>-2136.5236120672148</v>
      </c>
      <c r="N6" s="39">
        <f t="shared" ref="N6:N9" si="3">M6/H6</f>
        <v>-0.34485401624926215</v>
      </c>
      <c r="O6" s="33">
        <f t="shared" ref="O6:O8" si="4">K6-G6</f>
        <v>-51361.123199999813</v>
      </c>
      <c r="P6" s="39">
        <f t="shared" ref="P6:P9" si="5">O6/G6</f>
        <v>-0.3357013390111972</v>
      </c>
    </row>
    <row r="7" spans="1:16" s="40" customFormat="1" ht="15.75" customHeight="1" x14ac:dyDescent="0.2">
      <c r="A7" s="31" t="s">
        <v>26</v>
      </c>
      <c r="B7" s="32" t="s">
        <v>31</v>
      </c>
      <c r="C7" s="33">
        <f>E7+D7</f>
        <v>667266.78098679276</v>
      </c>
      <c r="D7" s="34">
        <f>$D$9/$E$9*E7</f>
        <v>18235.340986792864</v>
      </c>
      <c r="E7" s="35">
        <v>649031.43999999994</v>
      </c>
      <c r="F7" s="36">
        <v>0.24099999999999999</v>
      </c>
      <c r="G7" s="37">
        <f>E7*F7</f>
        <v>156416.57703999997</v>
      </c>
      <c r="H7" s="38">
        <f t="shared" si="0"/>
        <v>6333.9371143956259</v>
      </c>
      <c r="I7" s="35">
        <v>425835.42</v>
      </c>
      <c r="J7" s="36">
        <f t="shared" si="1"/>
        <v>0.1975648694549646</v>
      </c>
      <c r="K7" s="37">
        <v>84130.119161600014</v>
      </c>
      <c r="L7" s="38">
        <v>3359.8290399999996</v>
      </c>
      <c r="M7" s="35">
        <f t="shared" si="2"/>
        <v>-2974.1080743956263</v>
      </c>
      <c r="N7" s="39">
        <f t="shared" si="3"/>
        <v>-0.46955124761755879</v>
      </c>
      <c r="O7" s="33">
        <f t="shared" si="4"/>
        <v>-72286.45787839996</v>
      </c>
      <c r="P7" s="39">
        <f t="shared" si="5"/>
        <v>-0.46214064548870898</v>
      </c>
    </row>
    <row r="8" spans="1:16" s="40" customFormat="1" ht="15.75" customHeight="1" x14ac:dyDescent="0.2">
      <c r="A8" s="31" t="s">
        <v>27</v>
      </c>
      <c r="B8" s="32" t="s">
        <v>34</v>
      </c>
      <c r="C8" s="33">
        <f>E8+D8</f>
        <v>281801.75422299618</v>
      </c>
      <c r="D8" s="34">
        <f>$D$9/$E$9*E8</f>
        <v>7701.1942229961569</v>
      </c>
      <c r="E8" s="35">
        <v>274100.56</v>
      </c>
      <c r="F8" s="36">
        <v>0.25700000000000001</v>
      </c>
      <c r="G8" s="37">
        <f>E8*F8</f>
        <v>70443.843919999999</v>
      </c>
      <c r="H8" s="38">
        <f t="shared" si="0"/>
        <v>2852.5549269082808</v>
      </c>
      <c r="I8" s="35">
        <v>171685.25999999998</v>
      </c>
      <c r="J8" s="36">
        <f t="shared" si="1"/>
        <v>0.3227097399042877</v>
      </c>
      <c r="K8" s="37">
        <v>55404.505600000004</v>
      </c>
      <c r="L8" s="38">
        <v>2212.64</v>
      </c>
      <c r="M8" s="35">
        <f t="shared" si="2"/>
        <v>-639.9149269082809</v>
      </c>
      <c r="N8" s="39">
        <f t="shared" si="3"/>
        <v>-0.22433044877486291</v>
      </c>
      <c r="O8" s="33">
        <f t="shared" si="4"/>
        <v>-15039.338319999995</v>
      </c>
      <c r="P8" s="39">
        <f t="shared" si="5"/>
        <v>-0.21349400434592292</v>
      </c>
    </row>
    <row r="9" spans="1:16" s="30" customFormat="1" ht="15.75" customHeight="1" x14ac:dyDescent="0.2">
      <c r="A9" s="31"/>
      <c r="B9" s="41" t="s">
        <v>22</v>
      </c>
      <c r="C9" s="42">
        <f>SUM(C5:C8)</f>
        <v>3192301.9338936796</v>
      </c>
      <c r="D9" s="43">
        <v>87240.54</v>
      </c>
      <c r="E9" s="44">
        <f>SUM(E5:E8)</f>
        <v>3105061.3938936796</v>
      </c>
      <c r="F9" s="45">
        <f>G9/E9</f>
        <v>0.26207781937208557</v>
      </c>
      <c r="G9" s="46">
        <f>SUM(G5:G8)</f>
        <v>813767.71912810404</v>
      </c>
      <c r="H9" s="47">
        <f>SUM(H5:H8)</f>
        <v>32952.732096703949</v>
      </c>
      <c r="I9" s="44">
        <f>SUM(I5:I8)</f>
        <v>2128770.8898991994</v>
      </c>
      <c r="J9" s="45">
        <f t="shared" si="1"/>
        <v>0.28382865908788241</v>
      </c>
      <c r="K9" s="46">
        <f>SUM(K5:K8)</f>
        <v>604206.18718540797</v>
      </c>
      <c r="L9" s="47">
        <f>SUM(L5:L8)</f>
        <v>24137.969275199994</v>
      </c>
      <c r="M9" s="44">
        <f>SUM(M5:M8)</f>
        <v>-8814.7628215039531</v>
      </c>
      <c r="N9" s="48">
        <f t="shared" si="3"/>
        <v>-0.26749717733983086</v>
      </c>
      <c r="O9" s="42">
        <f>SUM(O5:O8)</f>
        <v>-209561.53194269602</v>
      </c>
      <c r="P9" s="48">
        <f t="shared" si="5"/>
        <v>-0.25752008468365734</v>
      </c>
    </row>
    <row r="10" spans="1:16" s="30" customFormat="1" ht="15.75" customHeight="1" x14ac:dyDescent="0.2">
      <c r="A10" s="49"/>
      <c r="B10" s="50"/>
      <c r="C10" s="51"/>
      <c r="D10" s="52"/>
      <c r="E10" s="53"/>
      <c r="F10" s="54"/>
      <c r="G10" s="55"/>
      <c r="H10" s="56"/>
      <c r="I10" s="57"/>
      <c r="J10" s="55"/>
      <c r="K10" s="58"/>
      <c r="L10" s="56"/>
      <c r="M10" s="57"/>
      <c r="N10" s="50"/>
      <c r="O10" s="59"/>
      <c r="P10" s="50"/>
    </row>
    <row r="11" spans="1:16" s="30" customFormat="1" ht="15.75" customHeight="1" x14ac:dyDescent="0.2">
      <c r="A11" s="31"/>
      <c r="B11" s="60" t="s">
        <v>9</v>
      </c>
      <c r="C11" s="61"/>
      <c r="D11" s="62"/>
      <c r="E11" s="63"/>
      <c r="F11" s="64"/>
      <c r="G11" s="65"/>
      <c r="H11" s="66"/>
      <c r="I11" s="67"/>
      <c r="J11" s="65"/>
      <c r="K11" s="68"/>
      <c r="L11" s="69"/>
      <c r="M11" s="70"/>
      <c r="N11" s="60"/>
      <c r="O11" s="71"/>
      <c r="P11" s="60"/>
    </row>
    <row r="12" spans="1:16" s="30" customFormat="1" ht="15.75" customHeight="1" x14ac:dyDescent="0.2">
      <c r="A12" s="72"/>
      <c r="B12" s="32" t="s">
        <v>8</v>
      </c>
      <c r="C12" s="73"/>
      <c r="D12" s="74"/>
      <c r="E12" s="75"/>
      <c r="F12" s="76"/>
      <c r="G12" s="77"/>
      <c r="H12" s="78"/>
      <c r="I12" s="79">
        <v>60551</v>
      </c>
      <c r="J12" s="36">
        <f t="shared" ref="J12:J15" si="6">K12/I12</f>
        <v>0.18360984954831464</v>
      </c>
      <c r="K12" s="80">
        <v>11117.76</v>
      </c>
      <c r="L12" s="38">
        <v>444</v>
      </c>
      <c r="M12" s="35">
        <f t="shared" ref="M12:M14" si="7">L12-H12</f>
        <v>444</v>
      </c>
      <c r="N12" s="81"/>
      <c r="O12" s="33">
        <f t="shared" ref="O12:O14" si="8">K12-G12</f>
        <v>11117.76</v>
      </c>
      <c r="P12" s="81"/>
    </row>
    <row r="13" spans="1:16" s="30" customFormat="1" ht="15.75" customHeight="1" x14ac:dyDescent="0.2">
      <c r="A13" s="72"/>
      <c r="B13" s="32" t="s">
        <v>3</v>
      </c>
      <c r="C13" s="73"/>
      <c r="D13" s="74"/>
      <c r="E13" s="75"/>
      <c r="F13" s="76"/>
      <c r="G13" s="55"/>
      <c r="H13" s="56"/>
      <c r="I13" s="82">
        <v>58765.600000000006</v>
      </c>
      <c r="J13" s="36">
        <f t="shared" si="6"/>
        <v>5.8512000217814497E-2</v>
      </c>
      <c r="K13" s="80">
        <v>3438.4928</v>
      </c>
      <c r="L13" s="38">
        <v>137.32000000000002</v>
      </c>
      <c r="M13" s="35">
        <f t="shared" si="7"/>
        <v>137.32000000000002</v>
      </c>
      <c r="N13" s="81"/>
      <c r="O13" s="33">
        <f t="shared" si="8"/>
        <v>3438.4928</v>
      </c>
      <c r="P13" s="81"/>
    </row>
    <row r="14" spans="1:16" s="30" customFormat="1" ht="15.75" customHeight="1" x14ac:dyDescent="0.2">
      <c r="A14" s="72"/>
      <c r="B14" s="32" t="s">
        <v>4</v>
      </c>
      <c r="C14" s="73"/>
      <c r="D14" s="74"/>
      <c r="E14" s="75"/>
      <c r="F14" s="76"/>
      <c r="G14" s="55"/>
      <c r="H14" s="56"/>
      <c r="I14" s="82">
        <v>29306.144056000005</v>
      </c>
      <c r="J14" s="36">
        <f t="shared" si="6"/>
        <v>0.16917681120129957</v>
      </c>
      <c r="K14" s="80">
        <v>4957.92</v>
      </c>
      <c r="L14" s="38">
        <v>198</v>
      </c>
      <c r="M14" s="35">
        <f t="shared" si="7"/>
        <v>198</v>
      </c>
      <c r="N14" s="81"/>
      <c r="O14" s="33">
        <f t="shared" si="8"/>
        <v>4957.92</v>
      </c>
      <c r="P14" s="81"/>
    </row>
    <row r="15" spans="1:16" s="30" customFormat="1" ht="15.75" customHeight="1" x14ac:dyDescent="0.2">
      <c r="A15" s="72"/>
      <c r="B15" s="41" t="s">
        <v>28</v>
      </c>
      <c r="C15" s="73"/>
      <c r="D15" s="74"/>
      <c r="E15" s="75"/>
      <c r="F15" s="76"/>
      <c r="G15" s="55"/>
      <c r="H15" s="56"/>
      <c r="I15" s="83">
        <f>SUM(I12:I14)</f>
        <v>148622.74405600003</v>
      </c>
      <c r="J15" s="45">
        <f t="shared" si="6"/>
        <v>0.13130004377154544</v>
      </c>
      <c r="K15" s="58">
        <f>SUM(K12:K14)</f>
        <v>19514.1728</v>
      </c>
      <c r="L15" s="84">
        <f>SUM(L12:L14)</f>
        <v>779.32</v>
      </c>
      <c r="M15" s="83">
        <f>SUM(M12:M14)</f>
        <v>779.32</v>
      </c>
      <c r="N15" s="85"/>
      <c r="O15" s="86">
        <f>SUM(O12:O14)</f>
        <v>19514.1728</v>
      </c>
      <c r="P15" s="85"/>
    </row>
    <row r="16" spans="1:16" s="30" customFormat="1" ht="15.75" customHeight="1" x14ac:dyDescent="0.2">
      <c r="A16" s="72"/>
      <c r="B16" s="41"/>
      <c r="C16" s="73"/>
      <c r="D16" s="74"/>
      <c r="E16" s="75"/>
      <c r="F16" s="76"/>
      <c r="G16" s="55"/>
      <c r="H16" s="56"/>
      <c r="I16" s="83"/>
      <c r="J16" s="58"/>
      <c r="K16" s="58"/>
      <c r="L16" s="84"/>
      <c r="M16" s="83"/>
      <c r="N16" s="85"/>
      <c r="O16" s="86"/>
      <c r="P16" s="85"/>
    </row>
    <row r="17" spans="1:16" s="30" customFormat="1" ht="15.75" customHeight="1" thickBot="1" x14ac:dyDescent="0.25">
      <c r="A17" s="87"/>
      <c r="B17" s="19" t="s">
        <v>7</v>
      </c>
      <c r="C17" s="88">
        <f t="shared" ref="C17:D17" si="9">C9+C15</f>
        <v>3192301.9338936796</v>
      </c>
      <c r="D17" s="89">
        <f t="shared" si="9"/>
        <v>87240.54</v>
      </c>
      <c r="E17" s="90">
        <f>E9+E15</f>
        <v>3105061.3938936796</v>
      </c>
      <c r="F17" s="91">
        <f>G17/E17</f>
        <v>0.26207781937208557</v>
      </c>
      <c r="G17" s="4">
        <f>G9+G15</f>
        <v>813767.71912810404</v>
      </c>
      <c r="H17" s="2">
        <f>H9+H15</f>
        <v>32952.732096703949</v>
      </c>
      <c r="I17" s="90">
        <f>I9+I15</f>
        <v>2277393.6339551993</v>
      </c>
      <c r="J17" s="91">
        <f>K17/I17</f>
        <v>0.27387463927444949</v>
      </c>
      <c r="K17" s="4">
        <f>K9+K15</f>
        <v>623720.35998540791</v>
      </c>
      <c r="L17" s="2">
        <f>L9+L15</f>
        <v>24917.289275199993</v>
      </c>
      <c r="M17" s="90">
        <f>M9+M15</f>
        <v>-8035.4428215039534</v>
      </c>
      <c r="N17" s="92">
        <f t="shared" ref="N17" si="10">M17/H17</f>
        <v>-0.2438475449599424</v>
      </c>
      <c r="O17" s="93">
        <f>O9+O15</f>
        <v>-190047.35914269602</v>
      </c>
      <c r="P17" s="92">
        <f t="shared" ref="P17" si="11">O17/G17</f>
        <v>-0.23354005654871474</v>
      </c>
    </row>
    <row r="21" spans="1:16" x14ac:dyDescent="0.2">
      <c r="D21" s="13"/>
    </row>
    <row r="26" spans="1:16" hidden="1" x14ac:dyDescent="0.2"/>
    <row r="27" spans="1:16" s="11" customFormat="1" hidden="1" x14ac:dyDescent="0.2">
      <c r="A27" s="8"/>
      <c r="B27" s="9" t="s">
        <v>14</v>
      </c>
      <c r="C27" s="10"/>
      <c r="D27" s="10"/>
      <c r="E27" s="10">
        <v>74046.62</v>
      </c>
      <c r="F27" s="10"/>
      <c r="G27" s="10"/>
      <c r="H27" s="10"/>
      <c r="I27" s="10">
        <v>54268.5</v>
      </c>
      <c r="J27" s="10"/>
      <c r="K27" s="10">
        <v>7987.7600000000011</v>
      </c>
      <c r="L27" s="10">
        <v>319</v>
      </c>
      <c r="M27" s="10"/>
      <c r="N27" s="10"/>
      <c r="O27" s="10"/>
      <c r="P27" s="10"/>
    </row>
    <row r="28" spans="1:16" s="11" customFormat="1" hidden="1" x14ac:dyDescent="0.2">
      <c r="A28" s="8"/>
      <c r="B28" s="9" t="s">
        <v>15</v>
      </c>
      <c r="C28" s="10"/>
      <c r="D28" s="10"/>
      <c r="E28" s="10">
        <v>159610.77999999997</v>
      </c>
      <c r="F28" s="10"/>
      <c r="G28" s="10"/>
      <c r="H28" s="10"/>
      <c r="I28" s="10">
        <v>81073.279999999999</v>
      </c>
      <c r="J28" s="10"/>
      <c r="K28" s="10">
        <v>17361.734400000001</v>
      </c>
      <c r="L28" s="10">
        <v>693.35999999999979</v>
      </c>
      <c r="M28" s="10"/>
      <c r="N28" s="10"/>
      <c r="O28" s="10"/>
      <c r="P28" s="10"/>
    </row>
    <row r="29" spans="1:16" s="11" customFormat="1" hidden="1" x14ac:dyDescent="0.2">
      <c r="A29" s="8"/>
      <c r="B29" s="9" t="s">
        <v>16</v>
      </c>
      <c r="C29" s="10"/>
      <c r="D29" s="10"/>
      <c r="E29" s="10">
        <v>325789</v>
      </c>
      <c r="F29" s="10"/>
      <c r="G29" s="10"/>
      <c r="H29" s="10"/>
      <c r="I29" s="10">
        <v>231222.84</v>
      </c>
      <c r="J29" s="10"/>
      <c r="K29" s="10">
        <v>54172.663801600014</v>
      </c>
      <c r="L29" s="10">
        <v>2163.4450400000001</v>
      </c>
      <c r="M29" s="10"/>
      <c r="N29" s="10"/>
      <c r="O29" s="10"/>
      <c r="P29" s="10"/>
    </row>
    <row r="30" spans="1:16" s="11" customFormat="1" hidden="1" x14ac:dyDescent="0.2">
      <c r="A30" s="8"/>
      <c r="B30" s="9" t="s">
        <v>20</v>
      </c>
      <c r="C30" s="10"/>
      <c r="D30" s="10"/>
      <c r="E30" s="10">
        <v>2803.3</v>
      </c>
      <c r="F30" s="10"/>
      <c r="G30" s="10"/>
      <c r="H30" s="10"/>
      <c r="I30" s="10">
        <v>1382.2</v>
      </c>
      <c r="J30" s="10"/>
      <c r="K30" s="10">
        <v>455.32736</v>
      </c>
      <c r="L30" s="10">
        <v>18.183999999999997</v>
      </c>
      <c r="M30" s="10"/>
      <c r="N30" s="10"/>
      <c r="O30" s="10"/>
      <c r="P30" s="10"/>
    </row>
    <row r="31" spans="1:16" s="11" customFormat="1" hidden="1" x14ac:dyDescent="0.2">
      <c r="A31" s="8"/>
      <c r="B31" s="9" t="s">
        <v>21</v>
      </c>
      <c r="C31" s="10"/>
      <c r="D31" s="10"/>
      <c r="E31" s="10">
        <v>86781.74</v>
      </c>
      <c r="F31" s="10"/>
      <c r="G31" s="10"/>
      <c r="H31" s="10"/>
      <c r="I31" s="10">
        <v>57888.6</v>
      </c>
      <c r="J31" s="10"/>
      <c r="K31" s="10">
        <v>4152.6336000000001</v>
      </c>
      <c r="L31" s="10">
        <v>165.83999999999989</v>
      </c>
      <c r="M31" s="10"/>
      <c r="N31" s="10"/>
      <c r="O31" s="10"/>
      <c r="P31" s="10"/>
    </row>
    <row r="32" spans="1:16" s="11" customFormat="1" hidden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1" customFormat="1" hidden="1" x14ac:dyDescent="0.2">
      <c r="A33" s="8"/>
      <c r="B33" s="9" t="s">
        <v>13</v>
      </c>
      <c r="C33" s="10"/>
      <c r="D33" s="10"/>
      <c r="E33" s="10">
        <v>15571.759999999998</v>
      </c>
      <c r="F33" s="10"/>
      <c r="G33" s="10"/>
      <c r="H33" s="10"/>
      <c r="I33" s="10">
        <v>11917</v>
      </c>
      <c r="J33" s="10"/>
      <c r="K33" s="10">
        <v>8012.7999999999993</v>
      </c>
      <c r="L33" s="10">
        <v>320</v>
      </c>
      <c r="M33" s="10"/>
      <c r="N33" s="10"/>
      <c r="O33" s="10"/>
      <c r="P33" s="10"/>
    </row>
    <row r="34" spans="1:16" s="11" customFormat="1" hidden="1" x14ac:dyDescent="0.2">
      <c r="A34" s="8"/>
      <c r="B34" s="9" t="s">
        <v>17</v>
      </c>
      <c r="C34" s="10"/>
      <c r="D34" s="10"/>
      <c r="E34" s="10">
        <v>164561.79999999999</v>
      </c>
      <c r="F34" s="10"/>
      <c r="G34" s="10"/>
      <c r="H34" s="10"/>
      <c r="I34" s="10">
        <v>97303.459999999992</v>
      </c>
      <c r="J34" s="10"/>
      <c r="K34" s="10">
        <v>24002.342400000005</v>
      </c>
      <c r="L34" s="10">
        <v>958.56</v>
      </c>
      <c r="M34" s="10"/>
      <c r="N34" s="10"/>
      <c r="O34" s="10"/>
      <c r="P34" s="10"/>
    </row>
    <row r="35" spans="1:16" s="11" customFormat="1" hidden="1" x14ac:dyDescent="0.2">
      <c r="A35" s="8"/>
      <c r="B35" s="9" t="s">
        <v>18</v>
      </c>
      <c r="C35" s="10"/>
      <c r="D35" s="10"/>
      <c r="E35" s="10">
        <v>17151.419999999998</v>
      </c>
      <c r="F35" s="10"/>
      <c r="G35" s="10"/>
      <c r="H35" s="10"/>
      <c r="I35" s="10">
        <v>11904</v>
      </c>
      <c r="J35" s="10"/>
      <c r="K35" s="10">
        <v>7043.2511999999997</v>
      </c>
      <c r="L35" s="10">
        <v>281.27999999999997</v>
      </c>
      <c r="M35" s="10"/>
      <c r="N35" s="10"/>
      <c r="O35" s="10"/>
      <c r="P35" s="10"/>
    </row>
    <row r="36" spans="1:16" s="11" customFormat="1" hidden="1" x14ac:dyDescent="0.2">
      <c r="A36" s="8"/>
      <c r="B36" s="9" t="s">
        <v>19</v>
      </c>
      <c r="C36" s="10"/>
      <c r="D36" s="10"/>
      <c r="E36" s="10">
        <v>76815.58</v>
      </c>
      <c r="F36" s="10"/>
      <c r="G36" s="10"/>
      <c r="H36" s="10"/>
      <c r="I36" s="10">
        <v>50560.799999999996</v>
      </c>
      <c r="J36" s="10"/>
      <c r="K36" s="10">
        <v>16346.111999999997</v>
      </c>
      <c r="L36" s="10">
        <v>652.80000000000007</v>
      </c>
      <c r="M36" s="10"/>
      <c r="N36" s="10"/>
      <c r="O36" s="10"/>
      <c r="P36" s="10"/>
    </row>
    <row r="37" spans="1:16" hidden="1" x14ac:dyDescent="0.2"/>
    <row r="38" spans="1:16" hidden="1" x14ac:dyDescent="0.2"/>
  </sheetData>
  <mergeCells count="2">
    <mergeCell ref="E2:H2"/>
    <mergeCell ref="I2:L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&amp;R&amp;"Arial,Grassetto"&amp;14ALLEGATO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ANALISI</vt:lpstr>
      <vt:lpstr>MO</vt:lpstr>
      <vt:lpstr>ANALISI!Area_stampa</vt:lpstr>
      <vt:lpstr>ANALISI!Titoli_stampa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S.T.R.</dc:title>
  <dc:creator>Velluti Roberto</dc:creator>
  <cp:lastModifiedBy>Utente</cp:lastModifiedBy>
  <cp:lastPrinted>2018-09-19T08:45:49Z</cp:lastPrinted>
  <dcterms:created xsi:type="dcterms:W3CDTF">2009-03-05T09:24:54Z</dcterms:created>
  <dcterms:modified xsi:type="dcterms:W3CDTF">2018-10-08T07:10:42Z</dcterms:modified>
</cp:coreProperties>
</file>